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ALEJANDRA\2024\UNP\SOADOC\"/>
    </mc:Choice>
  </mc:AlternateContent>
  <xr:revisionPtr revIDLastSave="0" documentId="13_ncr:1_{2CD71D0E-539E-4D21-8F29-652E2630AD95}" xr6:coauthVersionLast="47" xr6:coauthVersionMax="47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Instructivo" sheetId="6" r:id="rId1"/>
    <sheet name="Ubicacion JC" sheetId="5" r:id="rId2"/>
    <sheet name="Jugadores clave" sheetId="4" r:id="rId3"/>
    <sheet name="ACCIONES " sheetId="7" r:id="rId4"/>
    <sheet name="Coordinadores" sheetId="8" r:id="rId5"/>
    <sheet name="Movilizadores SGDEA" sheetId="10" r:id="rId6"/>
  </sheets>
  <definedNames>
    <definedName name="_xlnm.Print_Area" localSheetId="4">Coordinadores!$A$1:$E$59</definedName>
    <definedName name="_xlnm.Print_Area" localSheetId="2">'Jugadores clave'!$A$1:$N$46</definedName>
    <definedName name="_xlnm.Print_Area" localSheetId="5">'Movilizadores SGDEA'!$A$1:$E$79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0" l="1"/>
  <c r="E9" i="10"/>
  <c r="E27" i="10"/>
  <c r="E26" i="10"/>
  <c r="E25" i="10"/>
  <c r="E24" i="10"/>
  <c r="E23" i="10"/>
  <c r="E22" i="10"/>
  <c r="E21" i="10"/>
  <c r="E19" i="10"/>
  <c r="E18" i="10"/>
  <c r="E17" i="10"/>
  <c r="E16" i="10"/>
  <c r="E15" i="10"/>
  <c r="E14" i="10"/>
  <c r="E13" i="10"/>
  <c r="E12" i="10"/>
  <c r="E11" i="10"/>
  <c r="E10" i="10"/>
  <c r="E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ORTIZ</author>
    <author>FABIAN JOSE MARTINEZ BASTO</author>
    <author>ALAMILLS</author>
  </authors>
  <commentList>
    <comment ref="K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De acuerdo a la ubicación de jugadores clave indique en cual de los cuadrantes  estaria cada jugador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Ubique las personas que independientemente de su cargo en la organización, puedan tener un nivel de interés, influencia y poder</t>
        </r>
      </text>
    </comment>
    <comment ref="F5" authorId="2" shapeId="0" xr:uid="{00000000-0006-0000-0200-000003000000}">
      <text>
        <r>
          <rPr>
            <sz val="9"/>
            <color indexed="81"/>
            <rFont val="Arial"/>
            <family val="2"/>
          </rPr>
          <t>Cuánto puede influir en el éxito del proyecto el colaborador  Alto, medio o bajo</t>
        </r>
      </text>
    </comment>
    <comment ref="H5" authorId="2" shapeId="0" xr:uid="{00000000-0006-0000-0200-000004000000}">
      <text>
        <r>
          <rPr>
            <sz val="9"/>
            <color indexed="81"/>
            <rFont val="Tahoma"/>
            <family val="2"/>
          </rPr>
          <t>Qué tan alineada está la persona con la implementacion del proyecto, alto, medio o bajo</t>
        </r>
      </text>
    </comment>
    <comment ref="J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Breve descripciòn de  los motivos que justifiquen  la clasificacion de  Alto, Medio o bajo en las anteriores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FABIAN JOSE MARTINEZ BASTO</author>
  </authors>
  <commentList>
    <comment ref="C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Ubique las personas que independientemente de su cargo en la organización, puedan tener un nivel de interés, influencia y poder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FABIAN JOSE MARTINEZ BASTO</author>
  </authors>
  <commentList>
    <comment ref="C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Ubique las personas que independientemente de su cargo en la organización, puedan tener un nivel de interés, influencia y poder</t>
        </r>
      </text>
    </comment>
  </commentList>
</comments>
</file>

<file path=xl/sharedStrings.xml><?xml version="1.0" encoding="utf-8"?>
<sst xmlns="http://schemas.openxmlformats.org/spreadsheetml/2006/main" count="627" uniqueCount="413">
  <si>
    <t>Descripción</t>
  </si>
  <si>
    <r>
      <t xml:space="preserve">Proyecto: </t>
    </r>
    <r>
      <rPr>
        <sz val="10"/>
        <color indexed="8"/>
        <rFont val="Arial"/>
        <family val="2"/>
      </rPr>
      <t xml:space="preserve"> Escriba el nombre del proyecto o mejora</t>
    </r>
  </si>
  <si>
    <r>
      <t>Numero</t>
    </r>
    <r>
      <rPr>
        <sz val="10"/>
        <color indexed="8"/>
        <rFont val="Arial"/>
        <family val="2"/>
      </rPr>
      <t xml:space="preserve">  consecutivo de los jugadores claves  identificados</t>
    </r>
  </si>
  <si>
    <r>
      <t xml:space="preserve">Jugador Clave: </t>
    </r>
    <r>
      <rPr>
        <sz val="10"/>
        <color indexed="8"/>
        <rFont val="Arial"/>
        <family val="2"/>
      </rPr>
      <t>Escriba el nombre del colaborador identificado como clave para la implementación del proyecto o mejora. Jugador clave es aquel  cuya participación es muy relevante para el desarrollo del proyecto.</t>
    </r>
  </si>
  <si>
    <r>
      <t>Proceso:</t>
    </r>
    <r>
      <rPr>
        <sz val="10"/>
        <color indexed="8"/>
        <rFont val="Arial"/>
        <family val="2"/>
      </rPr>
      <t xml:space="preserve">  identifique el proceso al cual pertenece el jugador clave</t>
    </r>
  </si>
  <si>
    <r>
      <t xml:space="preserve">Nivel de poder e influencia:    </t>
    </r>
    <r>
      <rPr>
        <sz val="10"/>
        <color indexed="8"/>
        <rFont val="Arial"/>
        <family val="2"/>
      </rPr>
      <t xml:space="preserve">Identifique si la participación o no del jugador clave tendría una incidencia importante o no en la implementación de la mejora o proyecto. Si la influencia es fuerte indicar  </t>
    </r>
    <r>
      <rPr>
        <b/>
        <sz val="10"/>
        <color indexed="8"/>
        <rFont val="Arial"/>
        <family val="2"/>
      </rPr>
      <t xml:space="preserve">A, </t>
    </r>
    <r>
      <rPr>
        <sz val="10"/>
        <color indexed="8"/>
        <rFont val="Arial"/>
        <family val="2"/>
      </rPr>
      <t xml:space="preserve">Nivel Alto; si la incidencia no afecta indique </t>
    </r>
    <r>
      <rPr>
        <b/>
        <sz val="10"/>
        <color indexed="8"/>
        <rFont val="Arial"/>
        <family val="2"/>
      </rPr>
      <t>B,</t>
    </r>
    <r>
      <rPr>
        <sz val="10"/>
        <color indexed="8"/>
        <rFont val="Arial"/>
        <family val="2"/>
      </rPr>
      <t xml:space="preserve">  Nivel Bajo.</t>
    </r>
  </si>
  <si>
    <r>
      <t xml:space="preserve">Interés frente al proyecto:   </t>
    </r>
    <r>
      <rPr>
        <sz val="10"/>
        <color indexed="8"/>
        <rFont val="Arial"/>
        <family val="2"/>
      </rPr>
      <t xml:space="preserve"> indique si </t>
    </r>
    <r>
      <rPr>
        <b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si es una actitud positiva y de apoyo o  </t>
    </r>
    <r>
      <rPr>
        <b/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si se encuentra en su actitud oposición frente a la implementación.</t>
    </r>
  </si>
  <si>
    <r>
      <t xml:space="preserve">Por qué?  </t>
    </r>
    <r>
      <rPr>
        <sz val="10"/>
        <color indexed="8"/>
        <rFont val="Arial"/>
        <family val="2"/>
      </rPr>
      <t>Indique los motivos que justifican la clasificación dada en el punto  anterior, basado en hecho o argumentos presentados por el jugador clave.</t>
    </r>
  </si>
  <si>
    <r>
      <t xml:space="preserve">Acción: </t>
    </r>
    <r>
      <rPr>
        <sz val="10"/>
        <color indexed="8"/>
        <rFont val="Arial"/>
        <family val="2"/>
      </rPr>
      <t>Relacione la acción que debe  ejecutarse a lo largo del proyecto con cada jugador clave.</t>
    </r>
  </si>
  <si>
    <t>Para esto tenga en cuenta la  matriz del anexo del formato, pestaña Ubicación de jugadores clave.</t>
  </si>
  <si>
    <r>
      <t xml:space="preserve">Cómo: </t>
    </r>
    <r>
      <rPr>
        <sz val="10"/>
        <color indexed="8"/>
        <rFont val="Arial"/>
        <family val="2"/>
      </rPr>
      <t>Describa que actividad  plantea para  cumplir la  acción identificada con el jugador clave.</t>
    </r>
  </si>
  <si>
    <t>Ubicación Stakeholder</t>
  </si>
  <si>
    <t>Poder</t>
  </si>
  <si>
    <r>
      <t>MANTENER SATISFECHO</t>
    </r>
    <r>
      <rPr>
        <sz val="11"/>
        <color theme="1"/>
        <rFont val="Calibri"/>
        <family val="2"/>
        <scheme val="minor"/>
      </rPr>
      <t xml:space="preserve">  -   informar periódicamente  avances del proyecto, recurrir a  sus aportes  cuando alguna novedad de alto impacto se presente en el proyecto.</t>
    </r>
  </si>
  <si>
    <r>
      <t xml:space="preserve">MANEJO CERCANO- </t>
    </r>
    <r>
      <rPr>
        <sz val="11"/>
        <color theme="1"/>
        <rFont val="Calibri"/>
        <family val="2"/>
        <scheme val="minor"/>
      </rPr>
      <t>involucrarlo en todo</t>
    </r>
  </si>
  <si>
    <r>
      <t>MONITOREAR</t>
    </r>
    <r>
      <rPr>
        <sz val="11"/>
        <color theme="1"/>
        <rFont val="Calibri"/>
        <family val="2"/>
        <scheme val="minor"/>
      </rPr>
      <t xml:space="preserve"> _  asegurar su participacion  oportuna y eficaz en tareas que lo involucren  propias a  su rol.</t>
    </r>
  </si>
  <si>
    <r>
      <t>INFORMAR</t>
    </r>
    <r>
      <rPr>
        <sz val="11"/>
        <color theme="1"/>
        <rFont val="Calibri"/>
        <family val="2"/>
        <scheme val="minor"/>
      </rPr>
      <t xml:space="preserve">  asegurar el suministro de informacion periódica de acuerdo con su nivel de participáción.</t>
    </r>
  </si>
  <si>
    <t>Interes</t>
  </si>
  <si>
    <t>MATRIZ DE IDENTIFICACIÓN DE JUGADORES CLAVES</t>
  </si>
  <si>
    <t>Proyecto: Proyecto SOADOC</t>
  </si>
  <si>
    <t xml:space="preserve">Acción </t>
  </si>
  <si>
    <t>#</t>
  </si>
  <si>
    <t>Jugador Clave</t>
  </si>
  <si>
    <t>Correo</t>
  </si>
  <si>
    <t>Proceso</t>
  </si>
  <si>
    <t>Nivel de Poder e Influencia</t>
  </si>
  <si>
    <t>Interés frente al proyecto</t>
  </si>
  <si>
    <t>Por qué?</t>
  </si>
  <si>
    <t>Monitiorear</t>
  </si>
  <si>
    <t>Informar</t>
  </si>
  <si>
    <t>Mantenerlo  satisfecho</t>
  </si>
  <si>
    <t>Manejo cercano</t>
  </si>
  <si>
    <t>A</t>
  </si>
  <si>
    <t>B</t>
  </si>
  <si>
    <t>Augusto rodriguez balleateros</t>
  </si>
  <si>
    <t>Augusto.rodriguez@unp.gov.co</t>
  </si>
  <si>
    <t>Director UNP</t>
  </si>
  <si>
    <t>X</t>
  </si>
  <si>
    <t>Juan Camilo Chavarro Marín</t>
  </si>
  <si>
    <t>juan.chavarro@unp.gov.co</t>
  </si>
  <si>
    <t>Secretario general (Supervisor del contrato)</t>
  </si>
  <si>
    <t xml:space="preserve">Supervisor contractual </t>
  </si>
  <si>
    <t>Miguel Ángel Quiroga Ruiz</t>
  </si>
  <si>
    <t>miguel.quiroga@unp.gov.co</t>
  </si>
  <si>
    <t>Subdirector de Protección</t>
  </si>
  <si>
    <t>Alta Dirección UNP</t>
  </si>
  <si>
    <t>Johana Reyes Marciales</t>
  </si>
  <si>
    <t>johana.reyes@unp.gov.co</t>
  </si>
  <si>
    <t>Subdirectora de Evaluación del Riesgo</t>
  </si>
  <si>
    <t>Natalia Margarita Parada Garzón</t>
  </si>
  <si>
    <t>natalia.garzon@unp.gov.co</t>
  </si>
  <si>
    <t>Subdirectora de la Subdirección Especializada de Seguridad y Protección.</t>
  </si>
  <si>
    <t>Sandra Milena Ardila Cubides</t>
  </si>
  <si>
    <t>milena.ardila@unp.gov.co</t>
  </si>
  <si>
    <t>Subdirectora de Talento Humano</t>
  </si>
  <si>
    <t>María Alejandra Gutiérrez Castro</t>
  </si>
  <si>
    <t>maria.gutierrez@unp.gov.co</t>
  </si>
  <si>
    <t>Apoyo a la supervisor del contrato</t>
  </si>
  <si>
    <t>Apoyo en la supervisión y direccionamiento de equipos de trabajo</t>
  </si>
  <si>
    <t>Ana María Castañeda</t>
  </si>
  <si>
    <t>Ana MarÍa Castañeda</t>
  </si>
  <si>
    <t>Oscar Andres Casas Goméz</t>
  </si>
  <si>
    <t xml:space="preserve">oscar.casas@unp.gov.co </t>
  </si>
  <si>
    <t>Luis Hernán Castellanos García</t>
  </si>
  <si>
    <t xml:space="preserve">luis.castellanos@unp.gov.co </t>
  </si>
  <si>
    <t xml:space="preserve">Juan Carlos Ochoa Ayala </t>
  </si>
  <si>
    <t>juan.ochoa@unp.gov.co</t>
  </si>
  <si>
    <t>Freddy mauricio grisales amaya</t>
  </si>
  <si>
    <t>freddy.grisales@unp.gov.co</t>
  </si>
  <si>
    <t>Coodinador de Gestión Documental</t>
  </si>
  <si>
    <t>Es un rol clave, encargado de la parte de gestión documental funcional y técnico. Da lineamientos en temas de gesión documental.</t>
  </si>
  <si>
    <t>Javier Francisco Rodríguez Moreno</t>
  </si>
  <si>
    <t>francisco.moreno@unp.gov.co</t>
  </si>
  <si>
    <t>Jefe Oficina de Planeación e Información</t>
  </si>
  <si>
    <t xml:space="preserve">Esta interesado en implementar una plaforma tecnologica que apalanque la transformaciòn digital. Automatizar procesos. </t>
  </si>
  <si>
    <t>Coordinador Grupo de Gesitón de las Tecnologías e Información</t>
  </si>
  <si>
    <t>Gloria Bernal</t>
  </si>
  <si>
    <t>gloria.bernal@unp.gov.co</t>
  </si>
  <si>
    <t>Gestión Documental (Lidera (Correspondecia)</t>
  </si>
  <si>
    <t xml:space="preserve">Equipo Articulador </t>
  </si>
  <si>
    <t>Luis alejandro becerra</t>
  </si>
  <si>
    <t>luis.becerra@unp.gov.co</t>
  </si>
  <si>
    <t xml:space="preserve">TI - Planeacion - Web master </t>
  </si>
  <si>
    <t xml:space="preserve">Maria camila parada </t>
  </si>
  <si>
    <t>maria.parada@unp.gov.co</t>
  </si>
  <si>
    <t>Gestiòn Documental - (ArchivistasTransversales)</t>
  </si>
  <si>
    <t>Ana maria castañeda</t>
  </si>
  <si>
    <t>maria.castaneda@unp.gov.co</t>
  </si>
  <si>
    <t>TI - Desarrollo de TI</t>
  </si>
  <si>
    <t>Mayerli pulido</t>
  </si>
  <si>
    <t>mayerly.pulido@unp.gov.co</t>
  </si>
  <si>
    <t>Gestiòn Documental - (Profesional -ArchivistasTransversales)</t>
  </si>
  <si>
    <t>mario lopez carreño</t>
  </si>
  <si>
    <t>mario.lopez@unp.gov.co</t>
  </si>
  <si>
    <t xml:space="preserve">Coordinador de gestiòn estrategica </t>
  </si>
  <si>
    <t xml:space="preserve">Jhon Oliveros </t>
  </si>
  <si>
    <t>jhon.oliveros@unp.gov.co</t>
  </si>
  <si>
    <t>Desarrollador DBA</t>
  </si>
  <si>
    <t xml:space="preserve">jhon avila </t>
  </si>
  <si>
    <t>jhon.avila@unp.gov.co</t>
  </si>
  <si>
    <t xml:space="preserve">Soporte de mesa </t>
  </si>
  <si>
    <t xml:space="preserve">Raul santa maria </t>
  </si>
  <si>
    <t>raul.santamaria@unp.gov.co</t>
  </si>
  <si>
    <t>Soporte mesa</t>
  </si>
  <si>
    <t>Jhon anderson hernandez</t>
  </si>
  <si>
    <t>john.hernandez@unp.gov.co</t>
  </si>
  <si>
    <t>Lider de infraestructura</t>
  </si>
  <si>
    <t>Richar eduardo pedrosa</t>
  </si>
  <si>
    <t>richard.pedroza@unp.gov.co</t>
  </si>
  <si>
    <t>Infraestructura</t>
  </si>
  <si>
    <t xml:space="preserve">Natalia vargas </t>
  </si>
  <si>
    <t>nathalia.vargas@unp.gov.co</t>
  </si>
  <si>
    <t>Coordinadora Grupo de Capacitación</t>
  </si>
  <si>
    <t>Equipo Articulador - Parte quipo gestión de cambio</t>
  </si>
  <si>
    <t>Cindy Catherine Romero Medina</t>
  </si>
  <si>
    <t>cindy.romero@unp.gov.co</t>
  </si>
  <si>
    <t>Grupo de Capacitación (apoyo)</t>
  </si>
  <si>
    <t>Johanna Katherine Pamplona Gil</t>
  </si>
  <si>
    <t>johanna.pamplona@unp.gov.co</t>
  </si>
  <si>
    <t>Despacho Subdirección de Talento Humano</t>
  </si>
  <si>
    <t>Jorge Luis Hernandez Triana</t>
  </si>
  <si>
    <t>luis.triana@unp.gov.co</t>
  </si>
  <si>
    <t>Laura Daniela Corena Romero</t>
  </si>
  <si>
    <t>laura.corena@unp.gov.co</t>
  </si>
  <si>
    <t>Diana Marcela Vasquez Cortes</t>
  </si>
  <si>
    <t>diana.vasquez@unp.gov.co</t>
  </si>
  <si>
    <t>Maria Paula Rosas Vargas</t>
  </si>
  <si>
    <t>maria.rosas@unp.gov.co</t>
  </si>
  <si>
    <t>Grupo de Comunicaciones</t>
  </si>
  <si>
    <t>German Felipe Quintero Cely</t>
  </si>
  <si>
    <t>german.quintero@unp.gov.co</t>
  </si>
  <si>
    <t>Camilo Ernesto Villero Garzon</t>
  </si>
  <si>
    <t>camilo.villero@unp.gov.co</t>
  </si>
  <si>
    <t>Laura Maria Villanueva Guerra</t>
  </si>
  <si>
    <t>laura.villanueva@unp.gov.co</t>
  </si>
  <si>
    <t>David Andres Jimenez Castro</t>
  </si>
  <si>
    <t>david.jimenez@unp.gov.co</t>
  </si>
  <si>
    <t>Apoyo en Calidad - Secretaría General</t>
  </si>
  <si>
    <t>Andres David Duque Franco</t>
  </si>
  <si>
    <t>andres.duque@unp.gov.co</t>
  </si>
  <si>
    <r>
      <t xml:space="preserve">De acuerdo a reuniòn realizada el miercoles 12 de junio se indentifica que se debe hacer una reuniòn con el equipo articulador en donde es necesario que desde la gerencia del proyecto SOAINT y el lider o coordinador de gestiòn documental se de mayor contexto del proyecto, beneficios, alcance, aclarar sus roles y responsabilidades en este proyecto, quienes son el equipo de proyecto, linea de tiempo del proyecto y que a acciones se deben ir gestionando. </t>
    </r>
    <r>
      <rPr>
        <b/>
        <sz val="11"/>
        <color indexed="8"/>
        <rFont val="Calibri"/>
        <family val="2"/>
      </rPr>
      <t xml:space="preserve">En conslusiòn hacer una alineaciòn del equipo involucrador o articulador. </t>
    </r>
  </si>
  <si>
    <t xml:space="preserve">ACCION </t>
  </si>
  <si>
    <t xml:space="preserve">IMPORTANTE </t>
  </si>
  <si>
    <t>Reunión_12 de junio de 2024. Levantamiento jugadores Clave. Compromisos y comentarios dados en la sesiòn:</t>
  </si>
  <si>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 xml:space="preserve">Se debe diligenciar el formato planificación del cambio por parte del coordinador de Gestión documental y se debe remitir al área de calidad para revisión y aprobación. </t>
    </r>
  </si>
  <si>
    <r>
      <t>2.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En la matriz de identificación de jugadores clave solo se incluyeron las personas que del grupo de GD y GGT, La coordinadora de Capacitaciones y el coordinador del grupo de comunicaciones para realizar una reunión de contexto del proyecto y su alcance.</t>
    </r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</si>
  <si>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 xml:space="preserve">Se definió que en la segunda versión de la matriz se deben incluir los coordinadores y jefes de las áreas que se impactarían con el cambio. </t>
    </r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</si>
  <si>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 xml:space="preserve">Realizar una fase de pruebas dentro del grupo de GD y alguien de SG para validar que todo este funcionando correctamente antes de iniciar la fase de capacitación. </t>
    </r>
  </si>
  <si>
    <r>
      <t>5.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 xml:space="preserve">Analizar si el nombre de la plataforma se debe cambiar para realizarlo de una vez antes de iniciar la capacitación. </t>
    </r>
  </si>
  <si>
    <r>
      <t>6.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Identificar cuales son las ventajas del SGDEA vs el sistema que actualmente tiene la entidad (SIGOB).</t>
    </r>
  </si>
  <si>
    <r>
      <t>7.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 xml:space="preserve">Ajustar y definir los roles en la matriz de roles  </t>
    </r>
  </si>
  <si>
    <t>LISTADO COORDINADORES DE ÁREAS</t>
  </si>
  <si>
    <t>Nombre</t>
  </si>
  <si>
    <t>Dependencia</t>
  </si>
  <si>
    <t>JOSÉ ANDRÉS VARGAS MARTÍNEZ</t>
  </si>
  <si>
    <t>andres.vargas@unp.gov.co</t>
  </si>
  <si>
    <t>GRUPO  SECRETARIA TÉCNICA DEL COMITÉ DE EVALUACIÓN DE RIESGO Y RECOMENDACIÓN DE MEDIDAS COLECTIVAS  ( CERREMC)</t>
  </si>
  <si>
    <t xml:space="preserve">SIN ASIGNACIÓN </t>
  </si>
  <si>
    <t xml:space="preserve">GRUPO SECRETARÍA TÉCNICA DEL COMITÉ DE EVALUACIÓN DE RIESGO Y RECOMENDACIÓN DE MEDIDAS INDIVIDUALES (CERREM) </t>
  </si>
  <si>
    <t>MILTON ALEXANDER COLMENARES PÉREZ</t>
  </si>
  <si>
    <t>milton.colmenares@unp.gov.co</t>
  </si>
  <si>
    <t>GRUPO CUERPO TECNICO DE ANALISIS DE RIESGO DE PROTECCION COLECTIVA (CTARC)</t>
  </si>
  <si>
    <t>RAMIREZ PALACIOS NINA JOHANNA</t>
  </si>
  <si>
    <t>nina.ramirez@unp.gov.co</t>
  </si>
  <si>
    <t>GRUPO CUERPO TÉCNICO DE ANÁLISIS DE RIESGO RUTA DE PROTECCIÓN INDIVIDUAL (CTAR)</t>
  </si>
  <si>
    <t>JOSE FABIAN URREGO SIERRA</t>
  </si>
  <si>
    <t>jose.urrego@unp.gov.co</t>
  </si>
  <si>
    <t>GRUPO DE ANÁLISIS ESTRATÉGICO POBLACIONAL (GAEP)</t>
  </si>
  <si>
    <t>MARIA FERNANDA FONSECA SUAREZ</t>
  </si>
  <si>
    <t>fernanda.fonseca@unp.gov.co</t>
  </si>
  <si>
    <t>GERUPO DE DESMONTE DE MEDIDAS DE PROTECCIÓN (GDMP)</t>
  </si>
  <si>
    <t xml:space="preserve">YINSOR FERNEY SANCHEZ CAICEDO </t>
  </si>
  <si>
    <t>yinsor.sanchez@unp.gov.co</t>
  </si>
  <si>
    <t>GRUPO DE APOYO Y REENTRENAMIENTO OPERATIVO  (GARO)</t>
  </si>
  <si>
    <t>LIA PAOLA SIERRA TAMARA</t>
  </si>
  <si>
    <t>lia.sierra@unp.gov.co</t>
  </si>
  <si>
    <t xml:space="preserve">GRUPO CONTROL DE DESPLAZAMIENTO ESQUEMAS PROTECTIVOS(GCDEP) </t>
  </si>
  <si>
    <t xml:space="preserve"> JESUS  ANTONIO VELASQUEZ POLANIA</t>
  </si>
  <si>
    <t>jesus.velasquez@unp.gov.co</t>
  </si>
  <si>
    <t>GRUPO CUERPO TÈCNICO DE VERIFICACIÒN (GCTV)</t>
  </si>
  <si>
    <t xml:space="preserve">CARLOS ALBERTO GARCIA ULTENGO </t>
  </si>
  <si>
    <t>carlos.garcia@unp.gov.co</t>
  </si>
  <si>
    <t>GRUPO DE IMPLEMENTACION (GI)</t>
  </si>
  <si>
    <t>RAFAEL OSWALDO BARRETO SIERRA</t>
  </si>
  <si>
    <t>rafael.barreto@unp.gov.co</t>
  </si>
  <si>
    <t>GRUPO DE VEHÍCULOS DE PROTECCIÓN (GRVP)</t>
  </si>
  <si>
    <t xml:space="preserve"> LUIS ANTONIO PUERTO CORREDOR</t>
  </si>
  <si>
    <t>luis.puerto@unp.gov.co</t>
  </si>
  <si>
    <t>GRUPO HOMBRES DE PROTECCIÓN (GHP)</t>
  </si>
  <si>
    <t>RAFAEL VICENTE OSORIO NORIEGA</t>
  </si>
  <si>
    <t>rafael.osorio@unp.gov.co</t>
  </si>
  <si>
    <t>GRUPO REGIONAL DE PROTECCION BARRANQUILLA (GURPBA)</t>
  </si>
  <si>
    <t xml:space="preserve">VELASCO OCHOA ALEJANDRA </t>
  </si>
  <si>
    <t>alejandra.velasco@unp.gov.co</t>
  </si>
  <si>
    <t>GRUPO REGIONAL DE PROTECCION CALI (GURPCL)</t>
  </si>
  <si>
    <t>WILINTON HURTADO RAMOS</t>
  </si>
  <si>
    <t>wilinton.hurtado@unp.gov.co</t>
  </si>
  <si>
    <t>GRUPO REGIONAL DE PROTECCION CARTAGENA (GURPCA)</t>
  </si>
  <si>
    <t>ERIKA MARCELA YAÑEZ ANDRADE</t>
  </si>
  <si>
    <t>erika.yanez@unp.gov.co</t>
  </si>
  <si>
    <t>GRUPO REGIONAL DE PROTECCION CÚCUTA (GURPCU)</t>
  </si>
  <si>
    <t>JOSE ALIRIO SANCHEZ NARVAEZ</t>
  </si>
  <si>
    <t>jose.sanchez@unp.gov.co</t>
  </si>
  <si>
    <t>GRUPO REGIONAL DE PROTECCION FLORENCIA (GURPF)</t>
  </si>
  <si>
    <t xml:space="preserve"> EDER FABIAN BEJARANO ZARATE</t>
  </si>
  <si>
    <t>eder.bejarano@unp.gov.co</t>
  </si>
  <si>
    <t>GRUPO REGIONAL DE PROTECCION MEDELLIN (GURPM)</t>
  </si>
  <si>
    <t xml:space="preserve"> VIVIANA PATRICIA VANEGAS GARZON</t>
  </si>
  <si>
    <t>viviana.vanegas@unp.gov.co</t>
  </si>
  <si>
    <t>GRUPO REGIONAL DE PROTECCION NEIVA (GURPN)</t>
  </si>
  <si>
    <t>ANA JANETH JIMENEZ PENAGOS</t>
  </si>
  <si>
    <t>ana.jimenez@unp.gov.co</t>
  </si>
  <si>
    <t>GRUPO REGIONAL DE PROTECCION POPAYÁN (GURPP)</t>
  </si>
  <si>
    <t xml:space="preserve">BEJARANO ZARATE ALFONSO ALEXANDER </t>
  </si>
  <si>
    <t>alexander.bejarano@unp.gov.co</t>
  </si>
  <si>
    <t>GRUPO REGIONAL DE PROTECCION VILLAVICENCIO (GURPV)</t>
  </si>
  <si>
    <t xml:space="preserve">YURI ALEXANDER RUEDA CARRASCAL </t>
  </si>
  <si>
    <t>yuri.rueda@unp.gov.co</t>
  </si>
  <si>
    <t>GRUPO SEGURIDAD ESPECIAL (GSE)</t>
  </si>
  <si>
    <t>LILIAN YURANI RODRIGUEZ GUZMAN</t>
  </si>
  <si>
    <t>lilian.rodriguez@unp.gov.co</t>
  </si>
  <si>
    <t>GRUPO COMISIÓN DE SERVICIOS Y AUTORIZACIÓN DE VIAJES (GCSAV)</t>
  </si>
  <si>
    <t>ELVER OSWALDO FRANCO CERQUERA</t>
  </si>
  <si>
    <t>elver.franco@unp.gov.co</t>
  </si>
  <si>
    <t>GRUPO CONTROL DISCIPLINARIO INTERNO (GCDI)</t>
  </si>
  <si>
    <t>NATALIA MARIN CARDONA</t>
  </si>
  <si>
    <t>natalia.marin@unp.gov.co</t>
  </si>
  <si>
    <t>GRUPO DE ALMACEN GENERAL (GAG)</t>
  </si>
  <si>
    <t>WILSON ALIRIO RINCÓN JIMENEZ</t>
  </si>
  <si>
    <t>wilson.rincon@unp.gov.co</t>
  </si>
  <si>
    <t>GRUPO DE ARMAMENTO (GAR)</t>
  </si>
  <si>
    <t>SOSTE RUIZ JESUS ALBERTO</t>
  </si>
  <si>
    <t>jesus.soste@unp.gov.co</t>
  </si>
  <si>
    <t>GRUPO DE CONTABILIDAD (GCB)</t>
  </si>
  <si>
    <t>GRUPO DE CONTRATOS (GC)</t>
  </si>
  <si>
    <t>CARLOS GUILLERMO CABAS PERALTA</t>
  </si>
  <si>
    <t>carlos.cabas@unp.gov.co</t>
  </si>
  <si>
    <t>GRUPO DE CONVENIOS (GCV)</t>
  </si>
  <si>
    <t>FREDDY MAURICIO GRISALES AMAYA</t>
  </si>
  <si>
    <t>GRUPO DE GESTIÓN DOCUMENTAL (GGD)</t>
  </si>
  <si>
    <t xml:space="preserve">YAMILE TRIANA LANCHEROS </t>
  </si>
  <si>
    <t>yamile.triana@unp.gov.co</t>
  </si>
  <si>
    <t>GRUPO DE PRESUPUESTO (GP)</t>
  </si>
  <si>
    <t xml:space="preserve">MIGUEL ENRIQUE DIAZ ROMERO </t>
  </si>
  <si>
    <t>miguel.diaz@unp.gov.co</t>
  </si>
  <si>
    <t>GRUPO DE TESORERÍA (GT)</t>
  </si>
  <si>
    <t xml:space="preserve"> DIANA SMILEY GOMEZ MUNEVAR</t>
  </si>
  <si>
    <t>diana.gomez@unp.gov.co</t>
  </si>
  <si>
    <t>GRUPO GESTION ADMINISTRATIVA (GGA)</t>
  </si>
  <si>
    <t>TATIANA GONZALEZ CANO</t>
  </si>
  <si>
    <t>tatiana.gonzalez@unp.gov.co</t>
  </si>
  <si>
    <t>GRUPO DE SEGURIDAD Y SALUD EN EL TRABAJO,BIENESTAR E INCENTIVOS (GSSTBI)</t>
  </si>
  <si>
    <t>NATHALIA PATRICIA VARGAS VALERO</t>
  </si>
  <si>
    <t>GRUPO DE CAPACITACION (GC)</t>
  </si>
  <si>
    <t>ORLANDO MORENO SALGUERO</t>
  </si>
  <si>
    <t>orlando.moreno@unp.gov.co</t>
  </si>
  <si>
    <t>GRUPO NOMINA Y PRESTACIONES SOCIALES (GN)</t>
  </si>
  <si>
    <t>MARIN PUENTES SANDRA PATRICIA</t>
  </si>
  <si>
    <t>sandra.marin@unp.gov.co</t>
  </si>
  <si>
    <t>GRUPO SELECCIÓN Y EVALUACIÓN (GES)</t>
  </si>
  <si>
    <t>ADRIANA MARIA CORTES PULIDO</t>
  </si>
  <si>
    <t>adriana.cortes@unp.gov.co</t>
  </si>
  <si>
    <t>GRUPO REGISTRO Y CONTROL (GRC)</t>
  </si>
  <si>
    <t>GRUPO DE DEFENSA JURÍDICA (GDJ)</t>
  </si>
  <si>
    <t xml:space="preserve">ELIANA ELISABETH MATEUS FUENTES </t>
  </si>
  <si>
    <t>eliana.mateus@unp.gov.co</t>
  </si>
  <si>
    <t>GRUPO DE GESTIÓN INTEGRADA Y MEJORA MIPG-SIG (GGIM)</t>
  </si>
  <si>
    <t>PABLO EMILIO OVALLE PINEDA</t>
  </si>
  <si>
    <t>pablo.ovalle@unp.gov.co</t>
  </si>
  <si>
    <t>GRUPO DE SERVICIO AL CIUDADANO (GSC)</t>
  </si>
  <si>
    <t>BELIA IDIL OVALLE ALARCON</t>
  </si>
  <si>
    <t>belly.ovalle@unp.gov.co</t>
  </si>
  <si>
    <t>GRUPO DE PLANEACIÓN INSTITUCIONAL Y GESTIÓN DE LA INFORMACIÓN (GPIGI)</t>
  </si>
  <si>
    <t>GRUPO DE GESTION DE LAS TECNOLOGIAS</t>
  </si>
  <si>
    <t>GONZALEZ REY ANGIE CAROLINA</t>
  </si>
  <si>
    <t>angie.gonzalez@unp.gov.co</t>
  </si>
  <si>
    <t xml:space="preserve">GRUPO CUERPO DE SEGURIDAD Y PROTECCIÓN </t>
  </si>
  <si>
    <t>SANCHEZ TRIANA ANA VIRGINIA</t>
  </si>
  <si>
    <t>virginia.sanchez@unp.gov.co</t>
  </si>
  <si>
    <t>GRUPO DE AUTOMOTORES (GA)</t>
  </si>
  <si>
    <t xml:space="preserve"> LEIDY VIVIANA SANCHEZ MORENO</t>
  </si>
  <si>
    <t>leidy.sanchez@unp.gov.co</t>
  </si>
  <si>
    <t>GRUPO DE GESTIÓN DE VIÁTICOS Y DESPLAZAMIENTO (GGVD)</t>
  </si>
  <si>
    <t>MARIA FERNANDA ABRIL JAIMES</t>
  </si>
  <si>
    <t>maria.abril@unp.gov.co</t>
  </si>
  <si>
    <t>GRUPO DE PLANEACIÓN Y SEGUIMIENTO (GPS)</t>
  </si>
  <si>
    <t xml:space="preserve">CESAR ARMANDO ARDILA MEDINA </t>
  </si>
  <si>
    <t>cesar.ardila@unp.gov.co</t>
  </si>
  <si>
    <t>GRUPO DE RECEPCIÓN ANÁLISIS EVALUACIÓN DEL RIESGO Y RECOMENDACIONES (GRAERR)</t>
  </si>
  <si>
    <t>DENEIS ADRIANA TOSCANO CAVIRRIAM</t>
  </si>
  <si>
    <t>deneis.toscano@unp.gov.co</t>
  </si>
  <si>
    <t>GRUPO DE ENLACE CON TALENTO HUMANO (GETH)</t>
  </si>
  <si>
    <t>SUAREZ GONZALEZ JORGE ERNESTO</t>
  </si>
  <si>
    <t>jorge.suarez@unp.gov.co</t>
  </si>
  <si>
    <t>GRUPO DE IMPLEMENTACIÓN SUPERVISIÓN Y FINALIZACIÓN DE MEDIDAS (GISFM)</t>
  </si>
  <si>
    <t xml:space="preserve">LOPEZ CARRERO MARIO </t>
  </si>
  <si>
    <t xml:space="preserve">GRUPO DE COMUNICACIONES ESTRATÉGICAS </t>
  </si>
  <si>
    <t>LISTADO MOVILIZADORES SGDEA</t>
  </si>
  <si>
    <t>María Carolina Hernández Poveda / Camilo Alberto Beltrán / David Espinosa</t>
  </si>
  <si>
    <t>carolina.hernandez@unp.gov.co /   camilo.beltran@unp.gov.co / david.tobon@unp.gov.co</t>
  </si>
  <si>
    <t>DIRECCIÓN GENERAL</t>
  </si>
  <si>
    <t>Víctor Manuel Roa Vargas</t>
  </si>
  <si>
    <t>victor.roa@unp.gov.co</t>
  </si>
  <si>
    <t>Odalinda Castañeda Montaña</t>
  </si>
  <si>
    <t>odalinda.castaneda@unp.gov.co</t>
  </si>
  <si>
    <t>Cristina Paez Pinzón</t>
  </si>
  <si>
    <t>cristina.paez@unp.gov.co</t>
  </si>
  <si>
    <t>Carlos Ernesto Rojas</t>
  </si>
  <si>
    <t>carlose.rojas@unp.gov.co</t>
  </si>
  <si>
    <t>Giovanny Ortiz Quintero</t>
  </si>
  <si>
    <t>giovanny.ortiz@unp.gov.co</t>
  </si>
  <si>
    <t>Darcy Valentina Hernandez Guacaneme</t>
  </si>
  <si>
    <t>darcy.hernandez@unp.gov.co</t>
  </si>
  <si>
    <t>Sandra Patricia Barbosa / Mario Guanga</t>
  </si>
  <si>
    <t> Sandra.barbosa@unp.gov.co / fernando.guanga@unp.gov.co</t>
  </si>
  <si>
    <t>Claudia Constanza Uribe Barrera</t>
  </si>
  <si>
    <t>claudia.uribe@unp.gov.co</t>
  </si>
  <si>
    <t>Andrea Carolina Lopez Fernández</t>
  </si>
  <si>
    <t>andrea.lopez@unp.gov.co</t>
  </si>
  <si>
    <t>Daniel Alejandro Hernandez Navarro / Huber Puentes</t>
  </si>
  <si>
    <t>daniel.hernandez@unp.gov.co / huber.puentes@unp.gov.co</t>
  </si>
  <si>
    <t>Mayerly Pulido Díaz / Luis Mauricio Garcia Niño</t>
  </si>
  <si>
    <t>mayerly.pulido@unp.gov.co / luis.nino@unp.gov.co</t>
  </si>
  <si>
    <t>Rodrigo Caballero Jerez</t>
  </si>
  <si>
    <t> rodrigo.caballero@unp.gov.co</t>
  </si>
  <si>
    <t>Jorge Eduardo Arrollo Marles</t>
  </si>
  <si>
    <t>Jorge.arroyo@unp.gov.co</t>
  </si>
  <si>
    <t>Diego Fernando Bohórquez Caballero</t>
  </si>
  <si>
    <t>diego.bohorquez@unp.gov.co</t>
  </si>
  <si>
    <t>Diana Carolina Romero Garcia</t>
  </si>
  <si>
    <t>Diana.romero@unp.gov.co</t>
  </si>
  <si>
    <t>Adda Constanza Orjuela Rodriguez / John Jairo Ruiz Hernandez</t>
  </si>
  <si>
    <t>adda.orjuela@unp.gov.co / johnruiz@unp.gov.co</t>
  </si>
  <si>
    <t>Johana Marcela Arca Calvache</t>
  </si>
  <si>
    <t>Johana.arce@unp.gov.co</t>
  </si>
  <si>
    <t xml:space="preserve">Aldo Joseph Martin Ramos </t>
  </si>
  <si>
    <t>aldo.martin@unp.gov.co</t>
  </si>
  <si>
    <t>Nathalia Bernal Montaño</t>
  </si>
  <si>
    <t>nathalia.bernal@unp.gov.co</t>
  </si>
  <si>
    <t xml:space="preserve">Pedro Henrry Mendez Torres </t>
  </si>
  <si>
    <t>pedro.mendez@unp.gov.co</t>
  </si>
  <si>
    <t>Mally Velasquez</t>
  </si>
  <si>
    <t>mally.velasquez@unp.gov.co</t>
  </si>
  <si>
    <t>GRUPO DE COMUNICACIONES ESTRATÉGICAS</t>
  </si>
  <si>
    <t>Noglis Rodriguez</t>
  </si>
  <si>
    <t>noglis.rodriguez@unp.gov.co</t>
  </si>
  <si>
    <t>OFICINA ASESORA JURIDICA</t>
  </si>
  <si>
    <t>GRUPO DE DEFENSA JURIDICA</t>
  </si>
  <si>
    <t>Valentina Forero</t>
  </si>
  <si>
    <t>valentina.forero@unp.gov.co</t>
  </si>
  <si>
    <t>SECRETARIA GENERAL</t>
  </si>
  <si>
    <t>Milena Hidalgo</t>
  </si>
  <si>
    <t>milena.hidalgo@unp.gov.co</t>
  </si>
  <si>
    <t>GRUPO DE PRESUPUESTO</t>
  </si>
  <si>
    <t>Miguel Cifuentes</t>
  </si>
  <si>
    <t>miguel.cifuentes@unp.gov.co</t>
  </si>
  <si>
    <t>GRUPO DE CONTRATACION</t>
  </si>
  <si>
    <t>Elizabeth Alza</t>
  </si>
  <si>
    <t>elizabeth.alza@unp.gov.co</t>
  </si>
  <si>
    <t>GRUPO ALMACEN GENERAL</t>
  </si>
  <si>
    <t>Felipe Avila</t>
  </si>
  <si>
    <t>felipe.avila@unp.gov.co</t>
  </si>
  <si>
    <t>GRUPO DE CONVENIOS</t>
  </si>
  <si>
    <t>Yulieth Pinto</t>
  </si>
  <si>
    <t>yulieth.pinto@unp.gov.co</t>
  </si>
  <si>
    <t>SUBDIRECCION DE EVALUACION DEL RIESGO</t>
  </si>
  <si>
    <t>Oscar Valero / Yulieth Pinto</t>
  </si>
  <si>
    <t>oscar.valero@unp.gov.co / yulieth.pinto@unp.gov.co</t>
  </si>
  <si>
    <t>GRUPO DE ANALISIS ESTRATEGICO POBLACIONAL</t>
  </si>
  <si>
    <t xml:space="preserve">GRUPO CUERPO TECNICO ANALISIS DE RIESGO RUTA PROTECCION INDIVIDUAL </t>
  </si>
  <si>
    <t>GRUPO SECRETARIA TECNICA COMITÉ EVALUACION RIESGO Y RECOMENDACIÓN DE MEDIDAS</t>
  </si>
  <si>
    <t>GRUPO CUERPO TECNICO ANALISIS DE RIESGO RUTA PROTECCION COLECTIVA</t>
  </si>
  <si>
    <t>GRUPO SECRETARIA TECNICA COMITÉ EVALUACION RIESGO Y RECOMENDACIÓN DE MEDIDAS DE PROTECCION COLECTIVA</t>
  </si>
  <si>
    <t>Camila Forero</t>
  </si>
  <si>
    <t>camila.forero@unp.gov.co</t>
  </si>
  <si>
    <t>SUBDIRECCION DE PROTECCION</t>
  </si>
  <si>
    <t>GRUPO DE HOMBRES DE PROTECCION</t>
  </si>
  <si>
    <t>Yuri Rueda</t>
  </si>
  <si>
    <t>seguridadespecial@unp.gov.co</t>
  </si>
  <si>
    <t>GRUPO DE SEGURIDAD ESPECIAL</t>
  </si>
  <si>
    <t>Jonathan Verdugo</t>
  </si>
  <si>
    <t xml:space="preserve">jonathan.verdugo@unp.gov.co </t>
  </si>
  <si>
    <t>GRUPO DE APOYO Y REENTRAMIENTO OPERATIVO</t>
  </si>
  <si>
    <t>Joan Zarate / Monica Alvarez</t>
  </si>
  <si>
    <t>sebastian.zarate@unp.gov.co / monica.alvarez@unp.gov.co</t>
  </si>
  <si>
    <t>GRUPO CUERPO TECNICO DE VERIFICACION</t>
  </si>
  <si>
    <t>Ivan Palacios</t>
  </si>
  <si>
    <t>jose.palacios@unp.gov.co</t>
  </si>
  <si>
    <t>GRUPO DESMONTE DE LAS MEDIDAS DE PROTECCION</t>
  </si>
  <si>
    <t>Laura Almanzar / Maria Ramirez</t>
  </si>
  <si>
    <t>laura.almanzar@unp.gov.co / maria.ramirez@unp.gov.co</t>
  </si>
  <si>
    <t>GRUPO DE VEHICULOS DE PROTECCION</t>
  </si>
  <si>
    <t>Juliet Valderrama</t>
  </si>
  <si>
    <t>juliet.mojica@unp.gov.co</t>
  </si>
  <si>
    <t>GRUPO DE CONTROL DE DESPLAZAMIENTO ESQUEMAS PROTECTIVOS</t>
  </si>
  <si>
    <t>Jinet Carolina Vidales</t>
  </si>
  <si>
    <t>jinnet.vidales@unp.gov.co</t>
  </si>
  <si>
    <t>GRUPO DE RECOLECCION DE ANALISIS, EVALUACION DE RIESGOS Y RECOMENDACIONES</t>
  </si>
  <si>
    <t>Lizeth Diaz</t>
  </si>
  <si>
    <t>lizeth.menza@unp.gov.co</t>
  </si>
  <si>
    <t>GRUPO DE IMPLEMENTACION, SUPERVISION Y FINALIZACION DE MEDIDAS</t>
  </si>
  <si>
    <t>Bernardo Gallo</t>
  </si>
  <si>
    <t>jose.gallo@unp.gov.co</t>
  </si>
  <si>
    <t>GRUPO CUERPO DE SEGURIDAD Y PROTECCION</t>
  </si>
  <si>
    <t>Miguel Niño</t>
  </si>
  <si>
    <t>miguel.nino@unp.gov.co</t>
  </si>
  <si>
    <t>GRUPO DE ENLACE DE GESTION DE VIATICOS Y DESPLAZAMIENTOS</t>
  </si>
  <si>
    <t xml:space="preserve"> Joseph Martin / Carolina Mahecha</t>
  </si>
  <si>
    <t>aldo.martin@unp.gov.co / yudy.mahecha@unp.gov.co</t>
  </si>
  <si>
    <t>GRUPO DE PLANEACION Y SEGUIMIENTO</t>
  </si>
  <si>
    <t>Bryan Chacon 
Tania Galvis
Catherine Romero
Orlando Rengifo
Katherine Pamplona
Gina Rios
Juan Acosta</t>
  </si>
  <si>
    <t>bryan.chacon@unp.gov.co/ cindy.romero@unp.gov.co/ tania.galvis@unp.gov.co/orlando.rengifo@unp.gov.co/johanna.pamplona@unp.gov.co/gina.rios@unp.gov.co/sebastian.acosta@unp.gov.co</t>
  </si>
  <si>
    <t>SUBDIRECCION DE TALENTO HUMANO Y GRUPOS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</si>
</sst>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8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7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FF00"/>
        <bgColor theme="6" tint="0.79998168889431442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18" fillId="3" borderId="0" applyNumberFormat="0" applyBorder="0" applyAlignment="0" applyProtection="0"/>
    <xf numFmtId="0" fontId="21" fillId="20" borderId="1" applyNumberFormat="0" applyAlignment="0" applyProtection="0"/>
    <xf numFmtId="0" fontId="23" fillId="21" borderId="2" applyNumberFormat="0" applyAlignment="0" applyProtection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7" borderId="1" applyNumberFormat="0" applyAlignment="0" applyProtection="0"/>
    <xf numFmtId="0" fontId="22" fillId="0" borderId="3" applyNumberFormat="0" applyFill="0" applyAlignment="0" applyProtection="0"/>
    <xf numFmtId="0" fontId="1" fillId="22" borderId="7" applyNumberFormat="0" applyFont="0" applyAlignment="0" applyProtection="0"/>
    <xf numFmtId="0" fontId="20" fillId="20" borderId="8" applyNumberFormat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36">
    <xf numFmtId="0" fontId="0" fillId="0" borderId="0" xfId="0"/>
    <xf numFmtId="0" fontId="0" fillId="23" borderId="0" xfId="0" applyFill="1"/>
    <xf numFmtId="43" fontId="3" fillId="0" borderId="0" xfId="28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24" borderId="10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top" wrapText="1"/>
    </xf>
    <xf numFmtId="0" fontId="36" fillId="0" borderId="13" xfId="0" applyFont="1" applyBorder="1" applyAlignment="1">
      <alignment vertical="top" wrapText="1"/>
    </xf>
    <xf numFmtId="0" fontId="36" fillId="0" borderId="14" xfId="0" applyFont="1" applyBorder="1" applyAlignment="1">
      <alignment vertical="top" wrapText="1"/>
    </xf>
    <xf numFmtId="0" fontId="37" fillId="0" borderId="14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38" fillId="23" borderId="10" xfId="0" applyFont="1" applyFill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29" fillId="0" borderId="10" xfId="0" applyFont="1" applyBorder="1" applyAlignment="1">
      <alignment vertical="center" wrapText="1"/>
    </xf>
    <xf numFmtId="0" fontId="38" fillId="0" borderId="15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23" borderId="17" xfId="0" applyFont="1" applyFill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7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9" fillId="0" borderId="19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29" fillId="0" borderId="21" xfId="0" applyFont="1" applyBorder="1" applyAlignment="1">
      <alignment vertical="center"/>
    </xf>
    <xf numFmtId="43" fontId="3" fillId="28" borderId="0" xfId="28" applyFill="1" applyAlignment="1">
      <alignment wrapText="1"/>
    </xf>
    <xf numFmtId="0" fontId="38" fillId="28" borderId="15" xfId="0" applyFont="1" applyFill="1" applyBorder="1" applyAlignment="1">
      <alignment vertical="center"/>
    </xf>
    <xf numFmtId="0" fontId="38" fillId="28" borderId="10" xfId="0" applyFont="1" applyFill="1" applyBorder="1" applyAlignment="1">
      <alignment vertical="center"/>
    </xf>
    <xf numFmtId="0" fontId="29" fillId="28" borderId="10" xfId="0" applyFont="1" applyFill="1" applyBorder="1" applyAlignment="1">
      <alignment horizontal="left" vertical="center" wrapText="1"/>
    </xf>
    <xf numFmtId="0" fontId="33" fillId="0" borderId="22" xfId="35" applyFill="1" applyBorder="1" applyAlignment="1">
      <alignment vertical="center"/>
    </xf>
    <xf numFmtId="0" fontId="33" fillId="28" borderId="22" xfId="35" applyFill="1" applyBorder="1" applyAlignment="1">
      <alignment vertical="center"/>
    </xf>
    <xf numFmtId="0" fontId="38" fillId="28" borderId="23" xfId="0" applyFont="1" applyFill="1" applyBorder="1" applyAlignment="1">
      <alignment vertical="center"/>
    </xf>
    <xf numFmtId="0" fontId="33" fillId="28" borderId="24" xfId="35" applyFill="1" applyBorder="1" applyAlignment="1">
      <alignment vertical="center"/>
    </xf>
    <xf numFmtId="0" fontId="38" fillId="28" borderId="25" xfId="0" applyFont="1" applyFill="1" applyBorder="1" applyAlignment="1">
      <alignment vertical="center"/>
    </xf>
    <xf numFmtId="0" fontId="29" fillId="28" borderId="25" xfId="0" applyFont="1" applyFill="1" applyBorder="1" applyAlignment="1">
      <alignment horizontal="center" vertical="center"/>
    </xf>
    <xf numFmtId="0" fontId="29" fillId="28" borderId="25" xfId="0" applyFont="1" applyFill="1" applyBorder="1" applyAlignment="1">
      <alignment horizontal="left" vertical="center" wrapText="1"/>
    </xf>
    <xf numFmtId="0" fontId="29" fillId="28" borderId="25" xfId="0" applyFont="1" applyFill="1" applyBorder="1" applyAlignment="1">
      <alignment horizontal="center" vertical="center" wrapText="1"/>
    </xf>
    <xf numFmtId="0" fontId="29" fillId="28" borderId="26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 indent="5"/>
    </xf>
    <xf numFmtId="0" fontId="38" fillId="23" borderId="10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33" fillId="0" borderId="10" xfId="35" applyBorder="1"/>
    <xf numFmtId="0" fontId="33" fillId="0" borderId="22" xfId="35" applyBorder="1"/>
    <xf numFmtId="0" fontId="38" fillId="28" borderId="25" xfId="0" applyFont="1" applyFill="1" applyBorder="1" applyAlignment="1">
      <alignment vertical="center" wrapText="1"/>
    </xf>
    <xf numFmtId="43" fontId="33" fillId="28" borderId="25" xfId="35" applyNumberFormat="1" applyFill="1" applyBorder="1" applyAlignment="1">
      <alignment horizontal="left" vertical="center" wrapText="1"/>
    </xf>
    <xf numFmtId="0" fontId="8" fillId="28" borderId="25" xfId="0" applyFont="1" applyFill="1" applyBorder="1" applyAlignment="1">
      <alignment horizontal="center" vertical="center" wrapText="1"/>
    </xf>
    <xf numFmtId="43" fontId="8" fillId="28" borderId="25" xfId="28" applyFont="1" applyFill="1" applyBorder="1" applyAlignment="1">
      <alignment horizontal="center" vertical="center" textRotation="90" wrapText="1"/>
    </xf>
    <xf numFmtId="0" fontId="8" fillId="25" borderId="17" xfId="0" applyFont="1" applyFill="1" applyBorder="1" applyAlignment="1">
      <alignment horizontal="center" vertical="center" wrapText="1"/>
    </xf>
    <xf numFmtId="0" fontId="8" fillId="25" borderId="39" xfId="0" applyFont="1" applyFill="1" applyBorder="1" applyAlignment="1">
      <alignment horizontal="center" vertical="center" wrapText="1"/>
    </xf>
    <xf numFmtId="0" fontId="39" fillId="28" borderId="40" xfId="0" applyFont="1" applyFill="1" applyBorder="1" applyAlignment="1">
      <alignment horizontal="center" vertical="center" wrapText="1"/>
    </xf>
    <xf numFmtId="0" fontId="40" fillId="29" borderId="41" xfId="0" applyFont="1" applyFill="1" applyBorder="1" applyAlignment="1">
      <alignment horizontal="center" vertical="center"/>
    </xf>
    <xf numFmtId="0" fontId="39" fillId="28" borderId="41" xfId="0" applyFont="1" applyFill="1" applyBorder="1" applyAlignment="1">
      <alignment horizontal="center" vertical="center" wrapText="1"/>
    </xf>
    <xf numFmtId="3" fontId="39" fillId="28" borderId="41" xfId="0" applyNumberFormat="1" applyFont="1" applyFill="1" applyBorder="1" applyAlignment="1">
      <alignment horizontal="center" vertical="center"/>
    </xf>
    <xf numFmtId="0" fontId="39" fillId="30" borderId="41" xfId="0" applyFont="1" applyFill="1" applyBorder="1" applyAlignment="1">
      <alignment horizontal="center" vertical="center" wrapText="1"/>
    </xf>
    <xf numFmtId="0" fontId="41" fillId="28" borderId="41" xfId="0" applyFont="1" applyFill="1" applyBorder="1" applyAlignment="1">
      <alignment horizontal="center" vertical="center"/>
    </xf>
    <xf numFmtId="0" fontId="29" fillId="0" borderId="42" xfId="0" applyFont="1" applyBorder="1" applyAlignment="1">
      <alignment vertical="center"/>
    </xf>
    <xf numFmtId="0" fontId="39" fillId="28" borderId="43" xfId="0" applyFont="1" applyFill="1" applyBorder="1" applyAlignment="1">
      <alignment horizontal="center" vertical="center" wrapText="1"/>
    </xf>
    <xf numFmtId="0" fontId="39" fillId="29" borderId="44" xfId="0" applyFont="1" applyFill="1" applyBorder="1" applyAlignment="1">
      <alignment horizontal="center" vertical="center" wrapText="1"/>
    </xf>
    <xf numFmtId="0" fontId="39" fillId="28" borderId="44" xfId="0" applyFont="1" applyFill="1" applyBorder="1" applyAlignment="1">
      <alignment horizontal="center" vertical="center" wrapText="1"/>
    </xf>
    <xf numFmtId="0" fontId="39" fillId="30" borderId="44" xfId="0" applyFont="1" applyFill="1" applyBorder="1" applyAlignment="1">
      <alignment horizontal="center" vertical="center" wrapText="1"/>
    </xf>
    <xf numFmtId="0" fontId="39" fillId="31" borderId="44" xfId="0" applyFont="1" applyFill="1" applyBorder="1" applyAlignment="1">
      <alignment horizontal="center" vertical="center" wrapText="1"/>
    </xf>
    <xf numFmtId="0" fontId="38" fillId="23" borderId="45" xfId="0" applyFont="1" applyFill="1" applyBorder="1" applyAlignment="1">
      <alignment vertical="center"/>
    </xf>
    <xf numFmtId="43" fontId="33" fillId="28" borderId="40" xfId="35" applyNumberFormat="1" applyFill="1" applyBorder="1" applyAlignment="1">
      <alignment horizontal="center" vertical="center" wrapText="1"/>
    </xf>
    <xf numFmtId="0" fontId="33" fillId="29" borderId="41" xfId="35" applyFill="1" applyBorder="1" applyAlignment="1">
      <alignment horizontal="center" vertical="center"/>
    </xf>
    <xf numFmtId="0" fontId="33" fillId="28" borderId="41" xfId="35" applyFill="1" applyBorder="1" applyAlignment="1">
      <alignment horizontal="center" vertical="center"/>
    </xf>
    <xf numFmtId="0" fontId="33" fillId="0" borderId="41" xfId="35" applyBorder="1" applyAlignment="1">
      <alignment horizontal="center"/>
    </xf>
    <xf numFmtId="0" fontId="33" fillId="0" borderId="41" xfId="35" applyFill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38" fillId="28" borderId="40" xfId="0" applyFont="1" applyFill="1" applyBorder="1" applyAlignment="1">
      <alignment vertical="center" wrapText="1"/>
    </xf>
    <xf numFmtId="0" fontId="38" fillId="28" borderId="41" xfId="0" applyFont="1" applyFill="1" applyBorder="1" applyAlignment="1">
      <alignment vertical="center"/>
    </xf>
    <xf numFmtId="0" fontId="38" fillId="0" borderId="41" xfId="0" applyFont="1" applyBorder="1" applyAlignment="1">
      <alignment vertical="center"/>
    </xf>
    <xf numFmtId="43" fontId="33" fillId="28" borderId="40" xfId="35" applyNumberFormat="1" applyFill="1" applyBorder="1" applyAlignment="1">
      <alignment horizontal="left" vertical="center" wrapText="1"/>
    </xf>
    <xf numFmtId="0" fontId="33" fillId="28" borderId="41" xfId="35" applyFill="1" applyBorder="1" applyAlignment="1">
      <alignment vertical="center"/>
    </xf>
    <xf numFmtId="0" fontId="33" fillId="0" borderId="41" xfId="35" applyBorder="1"/>
    <xf numFmtId="0" fontId="33" fillId="0" borderId="41" xfId="35" applyFill="1" applyBorder="1" applyAlignment="1">
      <alignment vertical="center"/>
    </xf>
    <xf numFmtId="0" fontId="38" fillId="28" borderId="40" xfId="0" applyFont="1" applyFill="1" applyBorder="1" applyAlignment="1">
      <alignment vertical="center"/>
    </xf>
    <xf numFmtId="0" fontId="38" fillId="28" borderId="41" xfId="0" applyFont="1" applyFill="1" applyBorder="1" applyAlignment="1">
      <alignment vertical="center" wrapText="1"/>
    </xf>
    <xf numFmtId="0" fontId="38" fillId="23" borderId="41" xfId="0" applyFont="1" applyFill="1" applyBorder="1" applyAlignment="1">
      <alignment vertical="center"/>
    </xf>
    <xf numFmtId="0" fontId="38" fillId="23" borderId="42" xfId="0" applyFont="1" applyFill="1" applyBorder="1" applyAlignment="1">
      <alignment vertical="center"/>
    </xf>
    <xf numFmtId="0" fontId="33" fillId="28" borderId="41" xfId="35" applyFill="1" applyBorder="1" applyAlignment="1">
      <alignment vertical="center" wrapText="1"/>
    </xf>
    <xf numFmtId="0" fontId="38" fillId="23" borderId="41" xfId="0" applyFont="1" applyFill="1" applyBorder="1" applyAlignment="1">
      <alignment vertical="center" wrapText="1"/>
    </xf>
    <xf numFmtId="0" fontId="33" fillId="0" borderId="0" xfId="35"/>
    <xf numFmtId="0" fontId="0" fillId="0" borderId="27" xfId="0" applyBorder="1" applyAlignment="1">
      <alignment horizontal="center" vertical="center" textRotation="90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 wrapText="1"/>
    </xf>
    <xf numFmtId="43" fontId="8" fillId="25" borderId="29" xfId="28" applyFont="1" applyFill="1" applyBorder="1" applyAlignment="1">
      <alignment horizontal="center" vertical="center" wrapText="1"/>
    </xf>
    <xf numFmtId="43" fontId="8" fillId="25" borderId="36" xfId="28" applyFont="1" applyFill="1" applyBorder="1" applyAlignment="1">
      <alignment horizontal="center" vertical="center" wrapText="1"/>
    </xf>
    <xf numFmtId="43" fontId="8" fillId="25" borderId="31" xfId="28" applyFont="1" applyFill="1" applyBorder="1" applyAlignment="1">
      <alignment horizontal="center" vertical="center" textRotation="90" wrapText="1"/>
    </xf>
    <xf numFmtId="43" fontId="8" fillId="25" borderId="13" xfId="28" applyFont="1" applyFill="1" applyBorder="1" applyAlignment="1">
      <alignment horizontal="center" vertical="center" textRotation="90" wrapText="1"/>
    </xf>
    <xf numFmtId="43" fontId="8" fillId="25" borderId="31" xfId="28" applyFont="1" applyFill="1" applyBorder="1" applyAlignment="1">
      <alignment horizontal="center" vertical="center" wrapText="1"/>
    </xf>
    <xf numFmtId="43" fontId="8" fillId="25" borderId="13" xfId="28" applyFont="1" applyFill="1" applyBorder="1" applyAlignment="1">
      <alignment horizontal="center" vertical="center" wrapText="1"/>
    </xf>
    <xf numFmtId="43" fontId="8" fillId="25" borderId="32" xfId="28" applyFont="1" applyFill="1" applyBorder="1" applyAlignment="1">
      <alignment horizontal="center" vertical="center" wrapText="1"/>
    </xf>
    <xf numFmtId="43" fontId="8" fillId="25" borderId="33" xfId="28" applyFont="1" applyFill="1" applyBorder="1" applyAlignment="1">
      <alignment horizontal="center" vertical="center" wrapText="1"/>
    </xf>
    <xf numFmtId="0" fontId="5" fillId="23" borderId="29" xfId="0" applyFont="1" applyFill="1" applyBorder="1" applyAlignment="1">
      <alignment horizontal="center" vertical="center" wrapText="1"/>
    </xf>
    <xf numFmtId="0" fontId="5" fillId="23" borderId="20" xfId="0" applyFont="1" applyFill="1" applyBorder="1" applyAlignment="1">
      <alignment horizontal="center" vertical="center" wrapText="1"/>
    </xf>
    <xf numFmtId="0" fontId="5" fillId="23" borderId="34" xfId="0" applyFont="1" applyFill="1" applyBorder="1" applyAlignment="1">
      <alignment horizontal="center" vertical="center" wrapText="1"/>
    </xf>
    <xf numFmtId="0" fontId="5" fillId="23" borderId="30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35" xfId="0" applyFont="1" applyFill="1" applyBorder="1" applyAlignment="1">
      <alignment horizontal="center" vertical="center" wrapText="1"/>
    </xf>
    <xf numFmtId="0" fontId="5" fillId="23" borderId="36" xfId="0" applyFont="1" applyFill="1" applyBorder="1" applyAlignment="1">
      <alignment horizontal="center" vertical="center" wrapText="1"/>
    </xf>
    <xf numFmtId="0" fontId="5" fillId="23" borderId="37" xfId="0" applyFont="1" applyFill="1" applyBorder="1" applyAlignment="1">
      <alignment horizontal="center" vertical="center" wrapText="1"/>
    </xf>
    <xf numFmtId="0" fontId="5" fillId="23" borderId="3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28" borderId="10" xfId="0" applyFill="1" applyBorder="1" applyAlignment="1">
      <alignment horizontal="center" wrapText="1"/>
    </xf>
    <xf numFmtId="0" fontId="34" fillId="0" borderId="10" xfId="0" applyFont="1" applyBorder="1" applyAlignment="1">
      <alignment horizontal="center" vertical="center" wrapText="1"/>
    </xf>
    <xf numFmtId="43" fontId="6" fillId="25" borderId="31" xfId="28" applyFont="1" applyFill="1" applyBorder="1" applyAlignment="1">
      <alignment horizontal="center" vertical="center" wrapText="1"/>
    </xf>
    <xf numFmtId="43" fontId="6" fillId="25" borderId="13" xfId="28" applyFont="1" applyFill="1" applyBorder="1" applyAlignment="1">
      <alignment horizontal="center" vertical="center" wrapText="1"/>
    </xf>
    <xf numFmtId="43" fontId="6" fillId="25" borderId="34" xfId="28" applyFont="1" applyFill="1" applyBorder="1" applyAlignment="1">
      <alignment horizontal="center" vertical="center" wrapText="1"/>
    </xf>
    <xf numFmtId="43" fontId="6" fillId="25" borderId="38" xfId="28" applyFont="1" applyFill="1" applyBorder="1" applyAlignment="1">
      <alignment horizontal="center" vertical="center" wrapText="1"/>
    </xf>
    <xf numFmtId="43" fontId="8" fillId="25" borderId="30" xfId="28" applyFont="1" applyFill="1" applyBorder="1" applyAlignment="1">
      <alignment horizontal="center" vertical="center" wrapText="1"/>
    </xf>
    <xf numFmtId="43" fontId="8" fillId="25" borderId="14" xfId="28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_Carvajal - ERP Mapa Stakeholders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ipervínculo" xfId="35" builtinId="8"/>
    <cellStyle name="Input" xfId="36" xr:uid="{00000000-0005-0000-0000-000023000000}"/>
    <cellStyle name="Linked Cell" xfId="37" xr:uid="{00000000-0005-0000-0000-000024000000}"/>
    <cellStyle name="Normal" xfId="0" builtinId="0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Warning Text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.castaneda@unp.gov.co" TargetMode="External"/><Relationship Id="rId18" Type="http://schemas.openxmlformats.org/officeDocument/2006/relationships/hyperlink" Target="mailto:juan.ochoa@unp.gov.co" TargetMode="External"/><Relationship Id="rId26" Type="http://schemas.openxmlformats.org/officeDocument/2006/relationships/hyperlink" Target="mailto:maria.rosas@unp.gov.co" TargetMode="External"/><Relationship Id="rId21" Type="http://schemas.openxmlformats.org/officeDocument/2006/relationships/hyperlink" Target="mailto:cindy.romero@unp.gov.co" TargetMode="External"/><Relationship Id="rId34" Type="http://schemas.openxmlformats.org/officeDocument/2006/relationships/hyperlink" Target="mailto:natalia.garzon@unp.gov.co" TargetMode="External"/><Relationship Id="rId7" Type="http://schemas.openxmlformats.org/officeDocument/2006/relationships/hyperlink" Target="mailto:raul.santamaria@unp.gov.co" TargetMode="External"/><Relationship Id="rId12" Type="http://schemas.openxmlformats.org/officeDocument/2006/relationships/hyperlink" Target="mailto:mario.lopez@unp.gov.co" TargetMode="External"/><Relationship Id="rId17" Type="http://schemas.openxmlformats.org/officeDocument/2006/relationships/hyperlink" Target="mailto:luis.castellanos@unp.gov.co" TargetMode="External"/><Relationship Id="rId25" Type="http://schemas.openxmlformats.org/officeDocument/2006/relationships/hyperlink" Target="mailto:diana.vasquez@unp.gov.co" TargetMode="External"/><Relationship Id="rId33" Type="http://schemas.openxmlformats.org/officeDocument/2006/relationships/hyperlink" Target="mailto:johana.reyes@unp.gov.co" TargetMode="External"/><Relationship Id="rId38" Type="http://schemas.openxmlformats.org/officeDocument/2006/relationships/comments" Target="../comments1.xml"/><Relationship Id="rId2" Type="http://schemas.openxmlformats.org/officeDocument/2006/relationships/hyperlink" Target="mailto:juan.chavarro@unp.gov.co" TargetMode="External"/><Relationship Id="rId16" Type="http://schemas.openxmlformats.org/officeDocument/2006/relationships/hyperlink" Target="mailto:oscar.casas@unp.gov.co" TargetMode="External"/><Relationship Id="rId20" Type="http://schemas.openxmlformats.org/officeDocument/2006/relationships/hyperlink" Target="mailto:nathalia.vargas@unp.gov.co" TargetMode="External"/><Relationship Id="rId29" Type="http://schemas.openxmlformats.org/officeDocument/2006/relationships/hyperlink" Target="mailto:laura.villanueva@unp.gov.co" TargetMode="External"/><Relationship Id="rId1" Type="http://schemas.openxmlformats.org/officeDocument/2006/relationships/hyperlink" Target="mailto:Augusto.rodriguez@unp.gov.co" TargetMode="External"/><Relationship Id="rId6" Type="http://schemas.openxmlformats.org/officeDocument/2006/relationships/hyperlink" Target="mailto:jhon.avila@unp.gov.co" TargetMode="External"/><Relationship Id="rId11" Type="http://schemas.openxmlformats.org/officeDocument/2006/relationships/hyperlink" Target="mailto:mayerly.pulido@unp.gov.co" TargetMode="External"/><Relationship Id="rId24" Type="http://schemas.openxmlformats.org/officeDocument/2006/relationships/hyperlink" Target="mailto:laura.corena@unp.gov.co" TargetMode="External"/><Relationship Id="rId32" Type="http://schemas.openxmlformats.org/officeDocument/2006/relationships/hyperlink" Target="mailto:miguel.quiroga@unp.gov.co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jhon.oliveros@unp.gov.co" TargetMode="External"/><Relationship Id="rId15" Type="http://schemas.openxmlformats.org/officeDocument/2006/relationships/hyperlink" Target="mailto:francisco.moreno@unp.gov.co" TargetMode="External"/><Relationship Id="rId23" Type="http://schemas.openxmlformats.org/officeDocument/2006/relationships/hyperlink" Target="mailto:luis.triana@unp.gov.co" TargetMode="External"/><Relationship Id="rId28" Type="http://schemas.openxmlformats.org/officeDocument/2006/relationships/hyperlink" Target="mailto:camilo.villero@unp.gov.co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mailto:maria.castaneda@unp.gov.co" TargetMode="External"/><Relationship Id="rId19" Type="http://schemas.openxmlformats.org/officeDocument/2006/relationships/hyperlink" Target="mailto:francisco.moreno@unp.gov.co" TargetMode="External"/><Relationship Id="rId31" Type="http://schemas.openxmlformats.org/officeDocument/2006/relationships/hyperlink" Target="mailto:andres.duque@unp.gov.co" TargetMode="External"/><Relationship Id="rId4" Type="http://schemas.openxmlformats.org/officeDocument/2006/relationships/hyperlink" Target="mailto:gloria.bernal@unp.gov.co" TargetMode="External"/><Relationship Id="rId9" Type="http://schemas.openxmlformats.org/officeDocument/2006/relationships/hyperlink" Target="mailto:richard.pedroza@unp.gov.co" TargetMode="External"/><Relationship Id="rId14" Type="http://schemas.openxmlformats.org/officeDocument/2006/relationships/hyperlink" Target="mailto:maria.gutierrez@unp.gov.co" TargetMode="External"/><Relationship Id="rId22" Type="http://schemas.openxmlformats.org/officeDocument/2006/relationships/hyperlink" Target="mailto:johanna.pamplona@unp.gov.co" TargetMode="External"/><Relationship Id="rId27" Type="http://schemas.openxmlformats.org/officeDocument/2006/relationships/hyperlink" Target="mailto:german.quintero@unp.gov.co" TargetMode="External"/><Relationship Id="rId30" Type="http://schemas.openxmlformats.org/officeDocument/2006/relationships/hyperlink" Target="mailto:david.jimenez@unp.gov.co" TargetMode="External"/><Relationship Id="rId35" Type="http://schemas.openxmlformats.org/officeDocument/2006/relationships/hyperlink" Target="mailto:milena.ardila@unp.gov.co" TargetMode="External"/><Relationship Id="rId8" Type="http://schemas.openxmlformats.org/officeDocument/2006/relationships/hyperlink" Target="mailto:john.hernandez@unp.gov.co" TargetMode="External"/><Relationship Id="rId3" Type="http://schemas.openxmlformats.org/officeDocument/2006/relationships/hyperlink" Target="mailto:freddy.grisales@unp.gov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jose.sanchez@unp.gov.co" TargetMode="External"/><Relationship Id="rId18" Type="http://schemas.openxmlformats.org/officeDocument/2006/relationships/hyperlink" Target="mailto:yuri.rueda@unp.gov.co" TargetMode="External"/><Relationship Id="rId26" Type="http://schemas.openxmlformats.org/officeDocument/2006/relationships/hyperlink" Target="mailto:yamile.triana@unp.gov.co" TargetMode="External"/><Relationship Id="rId39" Type="http://schemas.openxmlformats.org/officeDocument/2006/relationships/hyperlink" Target="mailto:leidy.sanchez@unp.gov.co" TargetMode="External"/><Relationship Id="rId21" Type="http://schemas.openxmlformats.org/officeDocument/2006/relationships/hyperlink" Target="mailto:natalia.marin@unp.gov.co" TargetMode="External"/><Relationship Id="rId34" Type="http://schemas.openxmlformats.org/officeDocument/2006/relationships/hyperlink" Target="mailto:eliana.mateus@unp.gov.co" TargetMode="External"/><Relationship Id="rId42" Type="http://schemas.openxmlformats.org/officeDocument/2006/relationships/hyperlink" Target="mailto:deneis.toscano@unp.gov.co" TargetMode="External"/><Relationship Id="rId47" Type="http://schemas.openxmlformats.org/officeDocument/2006/relationships/printerSettings" Target="../printerSettings/printerSettings4.bin"/><Relationship Id="rId7" Type="http://schemas.openxmlformats.org/officeDocument/2006/relationships/hyperlink" Target="mailto:carlos.garcia@unp.gov.co" TargetMode="External"/><Relationship Id="rId2" Type="http://schemas.openxmlformats.org/officeDocument/2006/relationships/hyperlink" Target="mailto:milton.colmenares@unp.gov.co" TargetMode="External"/><Relationship Id="rId16" Type="http://schemas.openxmlformats.org/officeDocument/2006/relationships/hyperlink" Target="mailto:ana.jimenez@unp.gov.co" TargetMode="External"/><Relationship Id="rId29" Type="http://schemas.openxmlformats.org/officeDocument/2006/relationships/hyperlink" Target="mailto:tatiana.gonzalez@unp.gov.co" TargetMode="External"/><Relationship Id="rId11" Type="http://schemas.openxmlformats.org/officeDocument/2006/relationships/hyperlink" Target="mailto:wilinton.hurtado@unp.gov.co" TargetMode="External"/><Relationship Id="rId24" Type="http://schemas.openxmlformats.org/officeDocument/2006/relationships/hyperlink" Target="mailto:carlos.cabas@unp.gov.co" TargetMode="External"/><Relationship Id="rId32" Type="http://schemas.openxmlformats.org/officeDocument/2006/relationships/hyperlink" Target="mailto:sandra.marin@unp.gov.co" TargetMode="External"/><Relationship Id="rId37" Type="http://schemas.openxmlformats.org/officeDocument/2006/relationships/hyperlink" Target="mailto:angie.gonzalez@unp.gov.co" TargetMode="External"/><Relationship Id="rId40" Type="http://schemas.openxmlformats.org/officeDocument/2006/relationships/hyperlink" Target="mailto:maria.abril@unp.gov.co" TargetMode="External"/><Relationship Id="rId45" Type="http://schemas.openxmlformats.org/officeDocument/2006/relationships/hyperlink" Target="mailto:jose.urrego@unp.gov.co" TargetMode="External"/><Relationship Id="rId5" Type="http://schemas.openxmlformats.org/officeDocument/2006/relationships/hyperlink" Target="mailto:lia.sierra@unp.gov.co" TargetMode="External"/><Relationship Id="rId15" Type="http://schemas.openxmlformats.org/officeDocument/2006/relationships/hyperlink" Target="mailto:viviana.vanegas@unp.gov.co" TargetMode="External"/><Relationship Id="rId23" Type="http://schemas.openxmlformats.org/officeDocument/2006/relationships/hyperlink" Target="mailto:jesus.soste@unp.gov.co" TargetMode="External"/><Relationship Id="rId28" Type="http://schemas.openxmlformats.org/officeDocument/2006/relationships/hyperlink" Target="mailto:diana.gomez@unp.gov.co" TargetMode="External"/><Relationship Id="rId36" Type="http://schemas.openxmlformats.org/officeDocument/2006/relationships/hyperlink" Target="mailto:belly.ovalle@unp.gov.co" TargetMode="External"/><Relationship Id="rId49" Type="http://schemas.openxmlformats.org/officeDocument/2006/relationships/comments" Target="../comments2.xml"/><Relationship Id="rId10" Type="http://schemas.openxmlformats.org/officeDocument/2006/relationships/hyperlink" Target="mailto:alejandra.velasco@unp.gov.co" TargetMode="External"/><Relationship Id="rId19" Type="http://schemas.openxmlformats.org/officeDocument/2006/relationships/hyperlink" Target="mailto:lilian.rodriguez@unp.gov.co" TargetMode="External"/><Relationship Id="rId31" Type="http://schemas.openxmlformats.org/officeDocument/2006/relationships/hyperlink" Target="mailto:orlando.moreno@unp.gov.co" TargetMode="External"/><Relationship Id="rId44" Type="http://schemas.openxmlformats.org/officeDocument/2006/relationships/hyperlink" Target="mailto:mario.lopez@unp.gov.co" TargetMode="External"/><Relationship Id="rId4" Type="http://schemas.openxmlformats.org/officeDocument/2006/relationships/hyperlink" Target="mailto:yinsor.sanchez@unp.gov.co" TargetMode="External"/><Relationship Id="rId9" Type="http://schemas.openxmlformats.org/officeDocument/2006/relationships/hyperlink" Target="mailto:rafael.osorio@unp.gov.co" TargetMode="External"/><Relationship Id="rId14" Type="http://schemas.openxmlformats.org/officeDocument/2006/relationships/hyperlink" Target="mailto:eder.bejarano@unp.gov.co" TargetMode="External"/><Relationship Id="rId22" Type="http://schemas.openxmlformats.org/officeDocument/2006/relationships/hyperlink" Target="mailto:wilson.rincon@unp.gov.co" TargetMode="External"/><Relationship Id="rId27" Type="http://schemas.openxmlformats.org/officeDocument/2006/relationships/hyperlink" Target="mailto:miguel.diaz@unp.gov.co" TargetMode="External"/><Relationship Id="rId30" Type="http://schemas.openxmlformats.org/officeDocument/2006/relationships/hyperlink" Target="mailto:nathalia.vargas@unp.gov.co" TargetMode="External"/><Relationship Id="rId35" Type="http://schemas.openxmlformats.org/officeDocument/2006/relationships/hyperlink" Target="mailto:pablo.ovalle@unp.gov.co" TargetMode="External"/><Relationship Id="rId43" Type="http://schemas.openxmlformats.org/officeDocument/2006/relationships/hyperlink" Target="mailto:jorge.suarez@unp.gov.co" TargetMode="External"/><Relationship Id="rId48" Type="http://schemas.openxmlformats.org/officeDocument/2006/relationships/vmlDrawing" Target="../drawings/vmlDrawing2.vml"/><Relationship Id="rId8" Type="http://schemas.openxmlformats.org/officeDocument/2006/relationships/hyperlink" Target="mailto:luis.puerto@unp.gov.co" TargetMode="External"/><Relationship Id="rId3" Type="http://schemas.openxmlformats.org/officeDocument/2006/relationships/hyperlink" Target="mailto:nina.ramirez@unp.gov.co" TargetMode="External"/><Relationship Id="rId12" Type="http://schemas.openxmlformats.org/officeDocument/2006/relationships/hyperlink" Target="mailto:erika.yanez@unp.gov.co" TargetMode="External"/><Relationship Id="rId17" Type="http://schemas.openxmlformats.org/officeDocument/2006/relationships/hyperlink" Target="mailto:alexander.bejarano@unp.gov.co" TargetMode="External"/><Relationship Id="rId25" Type="http://schemas.openxmlformats.org/officeDocument/2006/relationships/hyperlink" Target="mailto:freddy.grisales@unp.gov.co" TargetMode="External"/><Relationship Id="rId33" Type="http://schemas.openxmlformats.org/officeDocument/2006/relationships/hyperlink" Target="mailto:adriana.cortes@unp.gov.co" TargetMode="External"/><Relationship Id="rId38" Type="http://schemas.openxmlformats.org/officeDocument/2006/relationships/hyperlink" Target="mailto:virginia.sanchez@unp.gov.co" TargetMode="External"/><Relationship Id="rId46" Type="http://schemas.openxmlformats.org/officeDocument/2006/relationships/hyperlink" Target="mailto:fernanda.fonseca@unp.gov.co" TargetMode="External"/><Relationship Id="rId20" Type="http://schemas.openxmlformats.org/officeDocument/2006/relationships/hyperlink" Target="mailto:elver.franco@unp.gov.co" TargetMode="External"/><Relationship Id="rId41" Type="http://schemas.openxmlformats.org/officeDocument/2006/relationships/hyperlink" Target="mailto:cesar.ardila@unp.gov.co" TargetMode="External"/><Relationship Id="rId1" Type="http://schemas.openxmlformats.org/officeDocument/2006/relationships/hyperlink" Target="mailto:andres.vargas@unp.gov.co" TargetMode="External"/><Relationship Id="rId6" Type="http://schemas.openxmlformats.org/officeDocument/2006/relationships/hyperlink" Target="mailto:jesus.velasquez@unp.gov.co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valentina.forero@unp.gov.co" TargetMode="External"/><Relationship Id="rId13" Type="http://schemas.openxmlformats.org/officeDocument/2006/relationships/hyperlink" Target="mailto:yulieth.pinto@unp.gov.co" TargetMode="External"/><Relationship Id="rId18" Type="http://schemas.openxmlformats.org/officeDocument/2006/relationships/hyperlink" Target="mailto:camila.forero@unp.gov.co" TargetMode="External"/><Relationship Id="rId26" Type="http://schemas.openxmlformats.org/officeDocument/2006/relationships/hyperlink" Target="mailto:jose.gallo@unp.gov.co" TargetMode="External"/><Relationship Id="rId3" Type="http://schemas.openxmlformats.org/officeDocument/2006/relationships/hyperlink" Target="mailto:cristina.paez@unp.gov.co" TargetMode="External"/><Relationship Id="rId21" Type="http://schemas.openxmlformats.org/officeDocument/2006/relationships/hyperlink" Target="mailto:jonathan.verdugo@unp.gov.co" TargetMode="External"/><Relationship Id="rId7" Type="http://schemas.openxmlformats.org/officeDocument/2006/relationships/hyperlink" Target="mailto:noglis.rodriguez@unp.gov.co" TargetMode="External"/><Relationship Id="rId12" Type="http://schemas.openxmlformats.org/officeDocument/2006/relationships/hyperlink" Target="mailto:felipe.avila@unp.gov.co" TargetMode="External"/><Relationship Id="rId17" Type="http://schemas.openxmlformats.org/officeDocument/2006/relationships/hyperlink" Target="mailto:yulieth.pinto@unp.gov.co" TargetMode="External"/><Relationship Id="rId25" Type="http://schemas.openxmlformats.org/officeDocument/2006/relationships/hyperlink" Target="mailto:lizeth.menza@unp.gov.co" TargetMode="External"/><Relationship Id="rId2" Type="http://schemas.openxmlformats.org/officeDocument/2006/relationships/hyperlink" Target="mailto:odalinda.castaneda@unp.gov.co" TargetMode="External"/><Relationship Id="rId16" Type="http://schemas.openxmlformats.org/officeDocument/2006/relationships/hyperlink" Target="mailto:yulieth.pinto@unp.gov.co" TargetMode="External"/><Relationship Id="rId20" Type="http://schemas.openxmlformats.org/officeDocument/2006/relationships/hyperlink" Target="mailto:seguridadespecial@unp.gov.co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mailto:victor.roa@unp.gov.co" TargetMode="External"/><Relationship Id="rId6" Type="http://schemas.openxmlformats.org/officeDocument/2006/relationships/hyperlink" Target="mailto:noglis.rodriguez@unp.gov.co" TargetMode="External"/><Relationship Id="rId11" Type="http://schemas.openxmlformats.org/officeDocument/2006/relationships/hyperlink" Target="mailto:elizabeth.alza@unp.gov.co" TargetMode="External"/><Relationship Id="rId24" Type="http://schemas.openxmlformats.org/officeDocument/2006/relationships/hyperlink" Target="mailto:jinnet.vidales@unp.gov.co" TargetMode="External"/><Relationship Id="rId5" Type="http://schemas.openxmlformats.org/officeDocument/2006/relationships/hyperlink" Target="mailto:mally.velasquez@unp.gov.co" TargetMode="External"/><Relationship Id="rId15" Type="http://schemas.openxmlformats.org/officeDocument/2006/relationships/hyperlink" Target="mailto:yulieth.pinto@unp.gov.co" TargetMode="External"/><Relationship Id="rId23" Type="http://schemas.openxmlformats.org/officeDocument/2006/relationships/hyperlink" Target="mailto:juliet.mojica@unp.gov.co" TargetMode="External"/><Relationship Id="rId28" Type="http://schemas.openxmlformats.org/officeDocument/2006/relationships/hyperlink" Target="mailto:bryan.chacon@unp.gov.co" TargetMode="External"/><Relationship Id="rId10" Type="http://schemas.openxmlformats.org/officeDocument/2006/relationships/hyperlink" Target="mailto:miguel.cifuentes@unp.gov.co" TargetMode="External"/><Relationship Id="rId19" Type="http://schemas.openxmlformats.org/officeDocument/2006/relationships/hyperlink" Target="mailto:camila.forero@unp.gov.co" TargetMode="External"/><Relationship Id="rId31" Type="http://schemas.openxmlformats.org/officeDocument/2006/relationships/comments" Target="../comments3.xml"/><Relationship Id="rId4" Type="http://schemas.openxmlformats.org/officeDocument/2006/relationships/hyperlink" Target="mailto:Jorge.arroyo@unp.gov.co" TargetMode="External"/><Relationship Id="rId9" Type="http://schemas.openxmlformats.org/officeDocument/2006/relationships/hyperlink" Target="mailto:milena.hidalgo@unp.gov.co" TargetMode="External"/><Relationship Id="rId14" Type="http://schemas.openxmlformats.org/officeDocument/2006/relationships/hyperlink" Target="mailto:yulieth.pinto@unp.gov.co" TargetMode="External"/><Relationship Id="rId22" Type="http://schemas.openxmlformats.org/officeDocument/2006/relationships/hyperlink" Target="mailto:jose.palacios@unp.gov.co" TargetMode="External"/><Relationship Id="rId27" Type="http://schemas.openxmlformats.org/officeDocument/2006/relationships/hyperlink" Target="mailto:miguel.nino@unp.gov.co" TargetMode="External"/><Relationship Id="rId30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4"/>
  <sheetViews>
    <sheetView showGridLines="0" topLeftCell="A3" workbookViewId="0">
      <selection activeCell="C12" sqref="C12"/>
    </sheetView>
  </sheetViews>
  <sheetFormatPr defaultColWidth="11.42578125" defaultRowHeight="15"/>
  <cols>
    <col min="3" max="3" width="73.7109375" customWidth="1"/>
  </cols>
  <sheetData>
    <row r="3" spans="3:3" ht="50.25" customHeight="1" thickBot="1"/>
    <row r="4" spans="3:3" ht="15.75" thickBot="1">
      <c r="C4" s="11" t="s">
        <v>0</v>
      </c>
    </row>
    <row r="5" spans="3:3" ht="15.75" thickBot="1">
      <c r="C5" s="12" t="s">
        <v>1</v>
      </c>
    </row>
    <row r="6" spans="3:3" ht="15.75" thickBot="1">
      <c r="C6" s="12" t="s">
        <v>2</v>
      </c>
    </row>
    <row r="7" spans="3:3" ht="39" thickBot="1">
      <c r="C7" s="12" t="s">
        <v>3</v>
      </c>
    </row>
    <row r="8" spans="3:3" ht="15.75" thickBot="1">
      <c r="C8" s="12" t="s">
        <v>4</v>
      </c>
    </row>
    <row r="9" spans="3:3" ht="51.75" thickBot="1">
      <c r="C9" s="12" t="s">
        <v>5</v>
      </c>
    </row>
    <row r="10" spans="3:3" ht="26.25" thickBot="1">
      <c r="C10" s="12" t="s">
        <v>6</v>
      </c>
    </row>
    <row r="11" spans="3:3" ht="26.25" thickBot="1">
      <c r="C11" s="12" t="s">
        <v>7</v>
      </c>
    </row>
    <row r="12" spans="3:3" ht="25.5">
      <c r="C12" s="13" t="s">
        <v>8</v>
      </c>
    </row>
    <row r="13" spans="3:3" ht="25.5">
      <c r="C13" s="14" t="s">
        <v>9</v>
      </c>
    </row>
    <row r="14" spans="3:3" ht="26.25" thickBot="1">
      <c r="C14" s="1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7"/>
  <sheetViews>
    <sheetView showGridLines="0" topLeftCell="A5" workbookViewId="0">
      <selection activeCell="B6" sqref="B6"/>
    </sheetView>
  </sheetViews>
  <sheetFormatPr defaultColWidth="11.42578125" defaultRowHeight="15"/>
  <cols>
    <col min="2" max="3" width="29" customWidth="1"/>
    <col min="7" max="7" width="11.42578125" customWidth="1"/>
  </cols>
  <sheetData>
    <row r="2" spans="1:3">
      <c r="B2" s="97" t="s">
        <v>11</v>
      </c>
      <c r="C2" s="97"/>
    </row>
    <row r="5" spans="1:3" ht="125.25" customHeight="1">
      <c r="A5" s="95" t="s">
        <v>12</v>
      </c>
      <c r="B5" s="10" t="s">
        <v>13</v>
      </c>
      <c r="C5" s="9" t="s">
        <v>14</v>
      </c>
    </row>
    <row r="6" spans="1:3" ht="125.25" customHeight="1">
      <c r="A6" s="95"/>
      <c r="B6" s="8" t="s">
        <v>15</v>
      </c>
      <c r="C6" s="7" t="s">
        <v>16</v>
      </c>
    </row>
    <row r="7" spans="1:3" ht="34.5" customHeight="1">
      <c r="B7" s="96" t="s">
        <v>17</v>
      </c>
      <c r="C7" s="96"/>
    </row>
  </sheetData>
  <mergeCells count="3">
    <mergeCell ref="A5:A6"/>
    <mergeCell ref="B7:C7"/>
    <mergeCell ref="B2:C2"/>
  </mergeCells>
  <phoneticPr fontId="12" type="noConversion"/>
  <printOptions horizontalCentered="1" vertic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47"/>
  <sheetViews>
    <sheetView showGridLines="0" zoomScale="79" zoomScaleNormal="80" zoomScalePageLayoutView="40" workbookViewId="0">
      <selection activeCell="D7" sqref="D7"/>
    </sheetView>
  </sheetViews>
  <sheetFormatPr defaultColWidth="1.5703125" defaultRowHeight="15"/>
  <cols>
    <col min="1" max="1" width="6.28515625" customWidth="1"/>
    <col min="2" max="2" width="5.42578125" customWidth="1"/>
    <col min="3" max="4" width="38.28515625" style="2" customWidth="1"/>
    <col min="5" max="5" width="64.140625" style="2" bestFit="1" customWidth="1"/>
    <col min="6" max="6" width="4.5703125" customWidth="1"/>
    <col min="7" max="7" width="8.5703125" customWidth="1"/>
    <col min="8" max="8" width="4.42578125" style="3" customWidth="1"/>
    <col min="9" max="9" width="10" style="3" customWidth="1"/>
    <col min="10" max="10" width="74.85546875" style="4" customWidth="1"/>
    <col min="11" max="14" width="5.42578125" style="4" customWidth="1"/>
    <col min="15" max="15" width="16.42578125" hidden="1" customWidth="1"/>
    <col min="16" max="16" width="14.28515625" hidden="1" customWidth="1"/>
    <col min="17" max="18" width="11.42578125" hidden="1" customWidth="1"/>
    <col min="19" max="19" width="12.7109375" hidden="1" customWidth="1"/>
    <col min="20" max="255" width="0" hidden="1" customWidth="1"/>
  </cols>
  <sheetData>
    <row r="1" spans="2:19" s="1" customFormat="1" ht="15" customHeight="1">
      <c r="B1" s="107" t="s">
        <v>18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</row>
    <row r="2" spans="2:19" s="1" customFormat="1" ht="15" customHeight="1"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</row>
    <row r="3" spans="2:19" s="1" customFormat="1" ht="15.75" thickBo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2:19" ht="16.5" thickBot="1">
      <c r="B4" s="117" t="s">
        <v>19</v>
      </c>
      <c r="C4" s="117"/>
      <c r="D4" s="34"/>
      <c r="E4" s="118"/>
      <c r="F4" s="119"/>
      <c r="G4" s="119"/>
      <c r="H4" s="119"/>
      <c r="I4" s="119"/>
      <c r="J4" s="119"/>
      <c r="K4" s="116" t="s">
        <v>20</v>
      </c>
      <c r="L4" s="116"/>
      <c r="M4" s="116"/>
      <c r="N4" s="116"/>
    </row>
    <row r="5" spans="2:19" ht="47.25" customHeight="1" thickBot="1">
      <c r="B5" s="103" t="s">
        <v>21</v>
      </c>
      <c r="C5" s="103" t="s">
        <v>22</v>
      </c>
      <c r="D5" s="103" t="s">
        <v>23</v>
      </c>
      <c r="E5" s="99" t="s">
        <v>24</v>
      </c>
      <c r="F5" s="105" t="s">
        <v>25</v>
      </c>
      <c r="G5" s="105"/>
      <c r="H5" s="106" t="s">
        <v>26</v>
      </c>
      <c r="I5" s="106"/>
      <c r="J5" s="103" t="s">
        <v>27</v>
      </c>
      <c r="K5" s="101" t="s">
        <v>28</v>
      </c>
      <c r="L5" s="101" t="s">
        <v>29</v>
      </c>
      <c r="M5" s="101" t="s">
        <v>30</v>
      </c>
      <c r="N5" s="101" t="s">
        <v>31</v>
      </c>
    </row>
    <row r="6" spans="2:19" ht="15.75" thickBot="1">
      <c r="B6" s="104"/>
      <c r="C6" s="104"/>
      <c r="D6" s="104"/>
      <c r="E6" s="100"/>
      <c r="F6" s="60" t="s">
        <v>32</v>
      </c>
      <c r="G6" s="60" t="s">
        <v>33</v>
      </c>
      <c r="H6" s="61" t="s">
        <v>32</v>
      </c>
      <c r="I6" s="61" t="s">
        <v>33</v>
      </c>
      <c r="J6" s="104"/>
      <c r="K6" s="102"/>
      <c r="L6" s="102"/>
      <c r="M6" s="102"/>
      <c r="N6" s="102"/>
    </row>
    <row r="7" spans="2:19">
      <c r="B7" s="129">
        <v>0</v>
      </c>
      <c r="C7" s="42" t="s">
        <v>34</v>
      </c>
      <c r="D7" s="57" t="s">
        <v>35</v>
      </c>
      <c r="E7" s="44" t="s">
        <v>36</v>
      </c>
      <c r="F7" s="58"/>
      <c r="G7" s="58"/>
      <c r="H7" s="58"/>
      <c r="I7" s="58"/>
      <c r="J7" s="44" t="s">
        <v>36</v>
      </c>
      <c r="K7" s="59"/>
      <c r="L7" s="47" t="s">
        <v>37</v>
      </c>
      <c r="M7" s="46" t="s">
        <v>37</v>
      </c>
      <c r="N7" s="59"/>
    </row>
    <row r="8" spans="2:19">
      <c r="B8" s="130">
        <v>1</v>
      </c>
      <c r="C8" s="42" t="s">
        <v>38</v>
      </c>
      <c r="D8" s="43" t="s">
        <v>39</v>
      </c>
      <c r="E8" s="44" t="s">
        <v>40</v>
      </c>
      <c r="F8" s="45" t="s">
        <v>37</v>
      </c>
      <c r="G8" s="45"/>
      <c r="H8" s="45" t="s">
        <v>37</v>
      </c>
      <c r="I8" s="45"/>
      <c r="J8" s="46" t="s">
        <v>41</v>
      </c>
      <c r="K8" s="46"/>
      <c r="L8" s="47" t="s">
        <v>37</v>
      </c>
      <c r="M8" s="46" t="s">
        <v>37</v>
      </c>
      <c r="N8" s="48"/>
      <c r="P8" s="120"/>
      <c r="Q8" s="120"/>
      <c r="R8" s="120"/>
      <c r="S8" s="120"/>
    </row>
    <row r="9" spans="2:19">
      <c r="B9" s="130">
        <v>2</v>
      </c>
      <c r="C9" s="42" t="s">
        <v>42</v>
      </c>
      <c r="D9" s="43" t="s">
        <v>43</v>
      </c>
      <c r="E9" s="44" t="s">
        <v>44</v>
      </c>
      <c r="F9" s="45" t="s">
        <v>37</v>
      </c>
      <c r="G9" s="45"/>
      <c r="H9" s="45" t="s">
        <v>37</v>
      </c>
      <c r="I9" s="45"/>
      <c r="J9" s="46" t="s">
        <v>45</v>
      </c>
      <c r="K9" s="46"/>
      <c r="L9" s="47" t="s">
        <v>37</v>
      </c>
      <c r="M9" s="46" t="s">
        <v>37</v>
      </c>
      <c r="N9" s="48"/>
      <c r="P9" s="120"/>
      <c r="Q9" s="120"/>
      <c r="R9" s="120"/>
      <c r="S9" s="120"/>
    </row>
    <row r="10" spans="2:19">
      <c r="B10" s="130">
        <v>3</v>
      </c>
      <c r="C10" s="42" t="s">
        <v>46</v>
      </c>
      <c r="D10" s="43" t="s">
        <v>47</v>
      </c>
      <c r="E10" s="44" t="s">
        <v>48</v>
      </c>
      <c r="F10" s="45" t="s">
        <v>37</v>
      </c>
      <c r="G10" s="45"/>
      <c r="H10" s="45" t="s">
        <v>37</v>
      </c>
      <c r="I10" s="45"/>
      <c r="J10" s="46" t="s">
        <v>45</v>
      </c>
      <c r="K10" s="46"/>
      <c r="L10" s="47" t="s">
        <v>37</v>
      </c>
      <c r="M10" s="46" t="s">
        <v>37</v>
      </c>
      <c r="N10" s="48"/>
      <c r="P10" s="120"/>
      <c r="Q10" s="120"/>
      <c r="R10" s="120"/>
      <c r="S10" s="120"/>
    </row>
    <row r="11" spans="2:19" ht="28.5">
      <c r="B11" s="130">
        <v>4</v>
      </c>
      <c r="C11" s="42" t="s">
        <v>49</v>
      </c>
      <c r="D11" s="43" t="s">
        <v>50</v>
      </c>
      <c r="E11" s="56" t="s">
        <v>51</v>
      </c>
      <c r="F11" s="45" t="s">
        <v>37</v>
      </c>
      <c r="G11" s="45"/>
      <c r="H11" s="45" t="s">
        <v>37</v>
      </c>
      <c r="I11" s="45"/>
      <c r="J11" s="46" t="s">
        <v>45</v>
      </c>
      <c r="K11" s="46"/>
      <c r="L11" s="47" t="s">
        <v>37</v>
      </c>
      <c r="M11" s="46" t="s">
        <v>37</v>
      </c>
      <c r="N11" s="48"/>
      <c r="P11" s="120"/>
      <c r="Q11" s="120"/>
      <c r="R11" s="120"/>
      <c r="S11" s="120"/>
    </row>
    <row r="12" spans="2:19">
      <c r="B12" s="130">
        <v>5</v>
      </c>
      <c r="C12" s="42" t="s">
        <v>52</v>
      </c>
      <c r="D12" s="43" t="s">
        <v>53</v>
      </c>
      <c r="E12" s="56" t="s">
        <v>54</v>
      </c>
      <c r="F12" s="45" t="s">
        <v>37</v>
      </c>
      <c r="G12" s="45"/>
      <c r="H12" s="45" t="s">
        <v>37</v>
      </c>
      <c r="I12" s="45"/>
      <c r="J12" s="46" t="s">
        <v>45</v>
      </c>
      <c r="K12" s="46"/>
      <c r="L12" s="47" t="s">
        <v>37</v>
      </c>
      <c r="M12" s="46" t="s">
        <v>37</v>
      </c>
      <c r="N12" s="48"/>
      <c r="P12" s="120"/>
      <c r="Q12" s="120"/>
      <c r="R12" s="120"/>
      <c r="S12" s="120"/>
    </row>
    <row r="13" spans="2:19">
      <c r="B13" s="131">
        <v>6</v>
      </c>
      <c r="C13" s="37" t="s">
        <v>55</v>
      </c>
      <c r="D13" s="41" t="s">
        <v>56</v>
      </c>
      <c r="E13" s="16" t="s">
        <v>57</v>
      </c>
      <c r="F13" s="22" t="s">
        <v>37</v>
      </c>
      <c r="G13" s="22"/>
      <c r="H13" s="22" t="s">
        <v>37</v>
      </c>
      <c r="I13" s="22"/>
      <c r="J13" s="23" t="s">
        <v>58</v>
      </c>
      <c r="K13" s="23" t="s">
        <v>37</v>
      </c>
      <c r="L13" s="24"/>
      <c r="M13" s="23"/>
      <c r="N13" s="25" t="s">
        <v>37</v>
      </c>
      <c r="P13" s="120"/>
      <c r="Q13" s="120"/>
      <c r="R13" s="120"/>
      <c r="S13" s="120"/>
    </row>
    <row r="14" spans="2:19">
      <c r="B14" s="131">
        <v>7</v>
      </c>
      <c r="C14" s="37" t="s">
        <v>59</v>
      </c>
      <c r="D14" s="41" t="s">
        <v>60</v>
      </c>
      <c r="E14" s="16" t="s">
        <v>57</v>
      </c>
      <c r="F14" s="22" t="s">
        <v>37</v>
      </c>
      <c r="G14" s="22"/>
      <c r="H14" s="22" t="s">
        <v>37</v>
      </c>
      <c r="I14" s="22"/>
      <c r="J14" s="23" t="s">
        <v>58</v>
      </c>
      <c r="K14" s="23" t="s">
        <v>37</v>
      </c>
      <c r="L14" s="24"/>
      <c r="M14" s="23"/>
      <c r="N14" s="25" t="s">
        <v>37</v>
      </c>
      <c r="P14" s="15"/>
      <c r="Q14" s="15"/>
      <c r="R14" s="15"/>
      <c r="S14" s="15"/>
    </row>
    <row r="15" spans="2:19">
      <c r="B15" s="131">
        <v>8</v>
      </c>
      <c r="C15" s="37" t="s">
        <v>61</v>
      </c>
      <c r="D15" s="54" t="s">
        <v>62</v>
      </c>
      <c r="E15" s="16" t="s">
        <v>57</v>
      </c>
      <c r="F15" s="22" t="s">
        <v>37</v>
      </c>
      <c r="G15" s="22"/>
      <c r="H15" s="22" t="s">
        <v>37</v>
      </c>
      <c r="I15" s="22"/>
      <c r="J15" s="23" t="s">
        <v>58</v>
      </c>
      <c r="K15" s="23" t="s">
        <v>37</v>
      </c>
      <c r="L15" s="24"/>
      <c r="M15" s="23"/>
      <c r="N15" s="25" t="s">
        <v>37</v>
      </c>
      <c r="P15" s="15"/>
      <c r="Q15" s="15"/>
      <c r="R15" s="15"/>
      <c r="S15" s="15"/>
    </row>
    <row r="16" spans="2:19">
      <c r="B16" s="131">
        <v>9</v>
      </c>
      <c r="C16" s="37" t="s">
        <v>63</v>
      </c>
      <c r="D16" s="54" t="s">
        <v>64</v>
      </c>
      <c r="E16" s="16" t="s">
        <v>57</v>
      </c>
      <c r="F16" s="22" t="s">
        <v>37</v>
      </c>
      <c r="G16" s="22"/>
      <c r="H16" s="22" t="s">
        <v>37</v>
      </c>
      <c r="I16" s="22"/>
      <c r="J16" s="23" t="s">
        <v>58</v>
      </c>
      <c r="K16" s="23" t="s">
        <v>37</v>
      </c>
      <c r="L16" s="24"/>
      <c r="M16" s="23"/>
      <c r="N16" s="25" t="s">
        <v>37</v>
      </c>
      <c r="P16" s="15"/>
      <c r="Q16" s="15"/>
      <c r="R16" s="15"/>
      <c r="S16" s="15"/>
    </row>
    <row r="17" spans="2:19">
      <c r="B17" s="131">
        <v>10</v>
      </c>
      <c r="C17" s="37" t="s">
        <v>65</v>
      </c>
      <c r="D17" s="55" t="s">
        <v>66</v>
      </c>
      <c r="E17" s="16" t="s">
        <v>57</v>
      </c>
      <c r="F17" s="22" t="s">
        <v>37</v>
      </c>
      <c r="G17" s="22"/>
      <c r="H17" s="22" t="s">
        <v>37</v>
      </c>
      <c r="I17" s="22"/>
      <c r="J17" s="23" t="s">
        <v>58</v>
      </c>
      <c r="K17" s="23" t="s">
        <v>37</v>
      </c>
      <c r="L17" s="24"/>
      <c r="M17" s="23"/>
      <c r="N17" s="25" t="s">
        <v>37</v>
      </c>
      <c r="P17" s="15"/>
      <c r="Q17" s="15"/>
      <c r="R17" s="15"/>
      <c r="S17" s="15"/>
    </row>
    <row r="18" spans="2:19" ht="32.25" customHeight="1">
      <c r="B18" s="131">
        <v>11</v>
      </c>
      <c r="C18" s="19" t="s">
        <v>67</v>
      </c>
      <c r="D18" s="40" t="s">
        <v>68</v>
      </c>
      <c r="E18" s="16" t="s">
        <v>69</v>
      </c>
      <c r="F18" s="22" t="s">
        <v>37</v>
      </c>
      <c r="G18" s="22"/>
      <c r="H18" s="22" t="s">
        <v>37</v>
      </c>
      <c r="I18" s="22"/>
      <c r="J18" s="23" t="s">
        <v>70</v>
      </c>
      <c r="K18" s="23" t="s">
        <v>37</v>
      </c>
      <c r="L18" s="24"/>
      <c r="M18" s="23" t="s">
        <v>37</v>
      </c>
      <c r="N18" s="25"/>
      <c r="P18" s="15"/>
      <c r="Q18" s="15"/>
      <c r="R18" s="15"/>
      <c r="S18" s="15"/>
    </row>
    <row r="19" spans="2:19" ht="28.5">
      <c r="B19" s="131">
        <v>12</v>
      </c>
      <c r="C19" s="37" t="s">
        <v>71</v>
      </c>
      <c r="D19" s="41" t="s">
        <v>72</v>
      </c>
      <c r="E19" s="16" t="s">
        <v>73</v>
      </c>
      <c r="F19" s="22" t="s">
        <v>37</v>
      </c>
      <c r="G19" s="22"/>
      <c r="H19" s="22" t="s">
        <v>37</v>
      </c>
      <c r="I19" s="22"/>
      <c r="J19" s="23" t="s">
        <v>74</v>
      </c>
      <c r="K19" s="23" t="s">
        <v>37</v>
      </c>
      <c r="L19" s="24" t="s">
        <v>37</v>
      </c>
      <c r="M19" s="23"/>
      <c r="N19" s="25"/>
      <c r="P19" s="5"/>
      <c r="Q19" s="5"/>
      <c r="R19" s="5"/>
      <c r="S19" s="5"/>
    </row>
    <row r="20" spans="2:19" ht="28.5" customHeight="1">
      <c r="B20" s="131">
        <v>13</v>
      </c>
      <c r="C20" s="37" t="s">
        <v>71</v>
      </c>
      <c r="D20" s="41" t="s">
        <v>72</v>
      </c>
      <c r="E20" s="52" t="s">
        <v>75</v>
      </c>
      <c r="F20" s="22" t="s">
        <v>37</v>
      </c>
      <c r="G20" s="22"/>
      <c r="H20" s="22" t="s">
        <v>37</v>
      </c>
      <c r="I20" s="22"/>
      <c r="J20" s="23" t="s">
        <v>74</v>
      </c>
      <c r="K20" s="23" t="s">
        <v>37</v>
      </c>
      <c r="L20" s="24" t="s">
        <v>37</v>
      </c>
      <c r="M20" s="23"/>
      <c r="N20" s="25"/>
      <c r="P20" s="5"/>
      <c r="Q20" s="5"/>
      <c r="R20" s="5"/>
      <c r="S20" s="5"/>
    </row>
    <row r="21" spans="2:19">
      <c r="B21" s="131">
        <v>14</v>
      </c>
      <c r="C21" s="37" t="s">
        <v>76</v>
      </c>
      <c r="D21" s="41" t="s">
        <v>77</v>
      </c>
      <c r="E21" s="38" t="s">
        <v>78</v>
      </c>
      <c r="F21" s="22"/>
      <c r="G21" s="22" t="s">
        <v>37</v>
      </c>
      <c r="H21" s="22" t="s">
        <v>37</v>
      </c>
      <c r="I21" s="22"/>
      <c r="J21" s="39" t="s">
        <v>79</v>
      </c>
      <c r="K21" s="23"/>
      <c r="L21" s="24" t="s">
        <v>37</v>
      </c>
      <c r="M21" s="23"/>
      <c r="N21" s="25" t="s">
        <v>37</v>
      </c>
      <c r="Q21" s="6"/>
      <c r="R21" s="6"/>
    </row>
    <row r="22" spans="2:19">
      <c r="B22" s="131">
        <v>15</v>
      </c>
      <c r="C22" s="37" t="s">
        <v>80</v>
      </c>
      <c r="D22" s="41" t="s">
        <v>81</v>
      </c>
      <c r="E22" s="38" t="s">
        <v>82</v>
      </c>
      <c r="F22" s="22"/>
      <c r="G22" s="22" t="s">
        <v>37</v>
      </c>
      <c r="H22" s="22" t="s">
        <v>37</v>
      </c>
      <c r="I22" s="22"/>
      <c r="J22" s="39" t="s">
        <v>79</v>
      </c>
      <c r="K22" s="23"/>
      <c r="L22" s="24" t="s">
        <v>37</v>
      </c>
      <c r="M22" s="23"/>
      <c r="N22" s="25" t="s">
        <v>37</v>
      </c>
      <c r="Q22" s="6"/>
      <c r="R22" s="6"/>
    </row>
    <row r="23" spans="2:19">
      <c r="B23" s="131">
        <v>16</v>
      </c>
      <c r="C23" s="37" t="s">
        <v>83</v>
      </c>
      <c r="D23" s="41" t="s">
        <v>84</v>
      </c>
      <c r="E23" s="38" t="s">
        <v>85</v>
      </c>
      <c r="F23" s="22"/>
      <c r="G23" s="22" t="s">
        <v>37</v>
      </c>
      <c r="H23" s="22" t="s">
        <v>37</v>
      </c>
      <c r="I23" s="22"/>
      <c r="J23" s="39" t="s">
        <v>79</v>
      </c>
      <c r="K23" s="23"/>
      <c r="L23" s="24" t="s">
        <v>37</v>
      </c>
      <c r="M23" s="23"/>
      <c r="N23" s="25" t="s">
        <v>37</v>
      </c>
      <c r="Q23" s="6"/>
      <c r="R23" s="6"/>
    </row>
    <row r="24" spans="2:19">
      <c r="B24" s="131">
        <v>17</v>
      </c>
      <c r="C24" s="37" t="s">
        <v>86</v>
      </c>
      <c r="D24" s="41" t="s">
        <v>87</v>
      </c>
      <c r="E24" s="38" t="s">
        <v>88</v>
      </c>
      <c r="F24" s="22"/>
      <c r="G24" s="22" t="s">
        <v>37</v>
      </c>
      <c r="H24" s="22" t="s">
        <v>37</v>
      </c>
      <c r="I24" s="22"/>
      <c r="J24" s="39" t="s">
        <v>79</v>
      </c>
      <c r="K24" s="23"/>
      <c r="L24" s="24" t="s">
        <v>37</v>
      </c>
      <c r="M24" s="23"/>
      <c r="N24" s="25" t="s">
        <v>37</v>
      </c>
      <c r="Q24" s="6"/>
      <c r="R24" s="6"/>
    </row>
    <row r="25" spans="2:19">
      <c r="B25" s="131">
        <v>18</v>
      </c>
      <c r="C25" s="37" t="s">
        <v>89</v>
      </c>
      <c r="D25" s="41" t="s">
        <v>90</v>
      </c>
      <c r="E25" s="38" t="s">
        <v>91</v>
      </c>
      <c r="F25" s="17"/>
      <c r="G25" s="22" t="s">
        <v>37</v>
      </c>
      <c r="H25" s="22" t="s">
        <v>37</v>
      </c>
      <c r="I25" s="17"/>
      <c r="J25" s="39" t="s">
        <v>79</v>
      </c>
      <c r="K25" s="17"/>
      <c r="L25" s="17" t="s">
        <v>37</v>
      </c>
      <c r="M25" s="17"/>
      <c r="N25" s="20" t="s">
        <v>37</v>
      </c>
      <c r="Q25" s="6"/>
      <c r="R25" s="6"/>
    </row>
    <row r="26" spans="2:19">
      <c r="B26" s="131">
        <v>19</v>
      </c>
      <c r="C26" s="37" t="s">
        <v>92</v>
      </c>
      <c r="D26" s="41" t="s">
        <v>93</v>
      </c>
      <c r="E26" s="38" t="s">
        <v>94</v>
      </c>
      <c r="F26" s="22"/>
      <c r="G26" s="22" t="s">
        <v>37</v>
      </c>
      <c r="H26" s="22" t="s">
        <v>37</v>
      </c>
      <c r="I26" s="22"/>
      <c r="J26" s="39" t="s">
        <v>79</v>
      </c>
      <c r="K26" s="23"/>
      <c r="L26" s="24" t="s">
        <v>37</v>
      </c>
      <c r="M26" s="23" t="s">
        <v>37</v>
      </c>
      <c r="N26" s="25" t="s">
        <v>37</v>
      </c>
      <c r="Q26" s="6"/>
      <c r="R26" s="6"/>
    </row>
    <row r="27" spans="2:19">
      <c r="B27" s="131">
        <v>20</v>
      </c>
      <c r="C27" s="37" t="s">
        <v>86</v>
      </c>
      <c r="D27" s="41" t="s">
        <v>87</v>
      </c>
      <c r="E27" s="38" t="s">
        <v>88</v>
      </c>
      <c r="F27" s="17"/>
      <c r="G27" s="22" t="s">
        <v>37</v>
      </c>
      <c r="H27" s="22" t="s">
        <v>37</v>
      </c>
      <c r="I27" s="17"/>
      <c r="J27" s="39" t="s">
        <v>79</v>
      </c>
      <c r="K27" s="17"/>
      <c r="L27" s="17" t="s">
        <v>37</v>
      </c>
      <c r="M27" s="17"/>
      <c r="N27" s="20" t="s">
        <v>37</v>
      </c>
      <c r="Q27" s="6"/>
      <c r="R27" s="6"/>
    </row>
    <row r="28" spans="2:19">
      <c r="B28" s="131">
        <v>21</v>
      </c>
      <c r="C28" s="37" t="s">
        <v>95</v>
      </c>
      <c r="D28" s="41" t="s">
        <v>96</v>
      </c>
      <c r="E28" s="38" t="s">
        <v>97</v>
      </c>
      <c r="F28" s="17"/>
      <c r="G28" s="22" t="s">
        <v>37</v>
      </c>
      <c r="H28" s="22" t="s">
        <v>37</v>
      </c>
      <c r="I28" s="17"/>
      <c r="J28" s="39" t="s">
        <v>79</v>
      </c>
      <c r="K28" s="17"/>
      <c r="L28" s="17" t="s">
        <v>37</v>
      </c>
      <c r="M28" s="17"/>
      <c r="N28" s="20" t="s">
        <v>37</v>
      </c>
      <c r="Q28" s="6"/>
      <c r="R28" s="6"/>
    </row>
    <row r="29" spans="2:19">
      <c r="B29" s="131">
        <v>22</v>
      </c>
      <c r="C29" s="37" t="s">
        <v>98</v>
      </c>
      <c r="D29" s="41" t="s">
        <v>99</v>
      </c>
      <c r="E29" s="38" t="s">
        <v>100</v>
      </c>
      <c r="F29" s="17"/>
      <c r="G29" s="22" t="s">
        <v>37</v>
      </c>
      <c r="H29" s="22" t="s">
        <v>37</v>
      </c>
      <c r="I29" s="17"/>
      <c r="J29" s="39" t="s">
        <v>79</v>
      </c>
      <c r="K29" s="17"/>
      <c r="L29" s="17" t="s">
        <v>37</v>
      </c>
      <c r="M29" s="17"/>
      <c r="N29" s="20" t="s">
        <v>37</v>
      </c>
      <c r="Q29" s="6"/>
      <c r="R29" s="6"/>
    </row>
    <row r="30" spans="2:19">
      <c r="B30" s="131">
        <v>23</v>
      </c>
      <c r="C30" s="37" t="s">
        <v>101</v>
      </c>
      <c r="D30" s="41" t="s">
        <v>102</v>
      </c>
      <c r="E30" s="38" t="s">
        <v>103</v>
      </c>
      <c r="F30" s="17"/>
      <c r="G30" s="22" t="s">
        <v>37</v>
      </c>
      <c r="H30" s="22" t="s">
        <v>37</v>
      </c>
      <c r="I30" s="17"/>
      <c r="J30" s="39" t="s">
        <v>79</v>
      </c>
      <c r="K30" s="17"/>
      <c r="L30" s="17" t="s">
        <v>37</v>
      </c>
      <c r="M30" s="17"/>
      <c r="N30" s="20" t="s">
        <v>37</v>
      </c>
      <c r="Q30" s="6"/>
      <c r="R30" s="6"/>
    </row>
    <row r="31" spans="2:19">
      <c r="B31" s="131">
        <v>24</v>
      </c>
      <c r="C31" s="37" t="s">
        <v>104</v>
      </c>
      <c r="D31" s="41" t="s">
        <v>105</v>
      </c>
      <c r="E31" s="38" t="s">
        <v>106</v>
      </c>
      <c r="F31" s="17"/>
      <c r="G31" s="22" t="s">
        <v>37</v>
      </c>
      <c r="H31" s="22" t="s">
        <v>37</v>
      </c>
      <c r="I31" s="17"/>
      <c r="J31" s="39" t="s">
        <v>79</v>
      </c>
      <c r="K31" s="17"/>
      <c r="L31" s="17" t="s">
        <v>37</v>
      </c>
      <c r="M31" s="17"/>
      <c r="N31" s="20" t="s">
        <v>37</v>
      </c>
      <c r="Q31" s="6"/>
      <c r="R31" s="6"/>
    </row>
    <row r="32" spans="2:19">
      <c r="B32" s="131">
        <v>25</v>
      </c>
      <c r="C32" s="37" t="s">
        <v>107</v>
      </c>
      <c r="D32" s="41" t="s">
        <v>108</v>
      </c>
      <c r="E32" s="38" t="s">
        <v>109</v>
      </c>
      <c r="F32" s="17"/>
      <c r="G32" s="22" t="s">
        <v>37</v>
      </c>
      <c r="H32" s="22" t="s">
        <v>37</v>
      </c>
      <c r="I32" s="17"/>
      <c r="J32" s="39" t="s">
        <v>79</v>
      </c>
      <c r="K32" s="17"/>
      <c r="L32" s="17" t="s">
        <v>37</v>
      </c>
      <c r="M32" s="17"/>
      <c r="N32" s="20" t="s">
        <v>37</v>
      </c>
      <c r="Q32" s="6"/>
      <c r="R32" s="6"/>
    </row>
    <row r="33" spans="2:18">
      <c r="B33" s="131">
        <v>26</v>
      </c>
      <c r="C33" s="37" t="s">
        <v>110</v>
      </c>
      <c r="D33" s="41" t="s">
        <v>111</v>
      </c>
      <c r="E33" s="38" t="s">
        <v>112</v>
      </c>
      <c r="F33" s="17"/>
      <c r="G33" s="22" t="s">
        <v>37</v>
      </c>
      <c r="H33" s="22" t="s">
        <v>37</v>
      </c>
      <c r="I33" s="17"/>
      <c r="J33" s="39" t="s">
        <v>113</v>
      </c>
      <c r="K33" s="17" t="s">
        <v>37</v>
      </c>
      <c r="L33" s="17" t="s">
        <v>37</v>
      </c>
      <c r="M33" s="17"/>
      <c r="N33" s="20"/>
      <c r="Q33" s="6"/>
      <c r="R33" s="6"/>
    </row>
    <row r="34" spans="2:18">
      <c r="B34" s="131">
        <v>27</v>
      </c>
      <c r="C34" s="37" t="s">
        <v>114</v>
      </c>
      <c r="D34" s="40" t="s">
        <v>115</v>
      </c>
      <c r="E34" s="17" t="s">
        <v>116</v>
      </c>
      <c r="F34" s="17"/>
      <c r="G34" s="22" t="s">
        <v>37</v>
      </c>
      <c r="H34" s="22" t="s">
        <v>37</v>
      </c>
      <c r="I34" s="17"/>
      <c r="J34" s="39" t="s">
        <v>113</v>
      </c>
      <c r="K34" s="17" t="s">
        <v>37</v>
      </c>
      <c r="L34" s="17"/>
      <c r="M34" s="17"/>
      <c r="N34" s="20"/>
      <c r="Q34" s="6"/>
      <c r="R34" s="6"/>
    </row>
    <row r="35" spans="2:18">
      <c r="B35" s="131">
        <v>28</v>
      </c>
      <c r="C35" s="37" t="s">
        <v>117</v>
      </c>
      <c r="D35" s="40" t="s">
        <v>118</v>
      </c>
      <c r="E35" s="17" t="s">
        <v>119</v>
      </c>
      <c r="F35" s="22"/>
      <c r="G35" s="22" t="s">
        <v>37</v>
      </c>
      <c r="H35" s="22" t="s">
        <v>37</v>
      </c>
      <c r="I35" s="17"/>
      <c r="J35" s="39" t="s">
        <v>113</v>
      </c>
      <c r="K35" s="17" t="s">
        <v>37</v>
      </c>
      <c r="L35" s="17"/>
      <c r="M35" s="17"/>
      <c r="N35" s="20"/>
      <c r="Q35" s="6"/>
      <c r="R35" s="6"/>
    </row>
    <row r="36" spans="2:18">
      <c r="B36" s="131">
        <v>29</v>
      </c>
      <c r="C36" s="37" t="s">
        <v>120</v>
      </c>
      <c r="D36" s="41" t="s">
        <v>121</v>
      </c>
      <c r="E36" s="17" t="s">
        <v>119</v>
      </c>
      <c r="F36" s="17"/>
      <c r="G36" s="22" t="s">
        <v>37</v>
      </c>
      <c r="H36" s="22" t="s">
        <v>37</v>
      </c>
      <c r="I36" s="17"/>
      <c r="J36" s="39" t="s">
        <v>113</v>
      </c>
      <c r="K36" s="17" t="s">
        <v>37</v>
      </c>
      <c r="L36" s="17"/>
      <c r="M36" s="17"/>
      <c r="N36" s="20"/>
      <c r="Q36" s="6"/>
      <c r="R36" s="6"/>
    </row>
    <row r="37" spans="2:18">
      <c r="B37" s="131">
        <v>30</v>
      </c>
      <c r="C37" s="37" t="s">
        <v>122</v>
      </c>
      <c r="D37" s="41" t="s">
        <v>123</v>
      </c>
      <c r="E37" s="17" t="s">
        <v>119</v>
      </c>
      <c r="F37" s="22"/>
      <c r="G37" s="22" t="s">
        <v>37</v>
      </c>
      <c r="H37" s="22" t="s">
        <v>37</v>
      </c>
      <c r="I37" s="17"/>
      <c r="J37" s="39" t="s">
        <v>113</v>
      </c>
      <c r="K37" s="17" t="s">
        <v>37</v>
      </c>
      <c r="L37" s="17"/>
      <c r="M37" s="17"/>
      <c r="N37" s="20"/>
      <c r="Q37" s="6"/>
      <c r="R37" s="6"/>
    </row>
    <row r="38" spans="2:18">
      <c r="B38" s="131">
        <v>31</v>
      </c>
      <c r="C38" s="37" t="s">
        <v>124</v>
      </c>
      <c r="D38" s="41" t="s">
        <v>125</v>
      </c>
      <c r="E38" s="17" t="s">
        <v>119</v>
      </c>
      <c r="F38" s="22"/>
      <c r="G38" s="22" t="s">
        <v>37</v>
      </c>
      <c r="H38" s="22" t="s">
        <v>37</v>
      </c>
      <c r="I38" s="22"/>
      <c r="J38" s="39" t="s">
        <v>113</v>
      </c>
      <c r="K38" s="23" t="s">
        <v>37</v>
      </c>
      <c r="L38" s="24"/>
      <c r="M38" s="23"/>
      <c r="N38" s="25"/>
    </row>
    <row r="39" spans="2:18">
      <c r="B39" s="131">
        <v>32</v>
      </c>
      <c r="C39" s="37" t="s">
        <v>126</v>
      </c>
      <c r="D39" s="41" t="s">
        <v>127</v>
      </c>
      <c r="E39" s="38" t="s">
        <v>128</v>
      </c>
      <c r="F39" s="22"/>
      <c r="G39" s="22" t="s">
        <v>37</v>
      </c>
      <c r="H39" s="22" t="s">
        <v>37</v>
      </c>
      <c r="I39" s="26"/>
      <c r="J39" s="39" t="s">
        <v>113</v>
      </c>
      <c r="K39" s="18" t="s">
        <v>37</v>
      </c>
      <c r="L39" s="24"/>
      <c r="M39" s="18"/>
      <c r="N39" s="27"/>
    </row>
    <row r="40" spans="2:18">
      <c r="B40" s="131">
        <v>33</v>
      </c>
      <c r="C40" s="37" t="s">
        <v>129</v>
      </c>
      <c r="D40" s="41" t="s">
        <v>130</v>
      </c>
      <c r="E40" s="38" t="s">
        <v>128</v>
      </c>
      <c r="F40" s="22"/>
      <c r="G40" s="22" t="s">
        <v>37</v>
      </c>
      <c r="H40" s="22" t="s">
        <v>37</v>
      </c>
      <c r="I40" s="26"/>
      <c r="J40" s="39" t="s">
        <v>113</v>
      </c>
      <c r="K40" s="18" t="s">
        <v>37</v>
      </c>
      <c r="L40" s="24"/>
      <c r="M40" s="18"/>
      <c r="N40" s="27"/>
    </row>
    <row r="41" spans="2:18">
      <c r="B41" s="131">
        <v>34</v>
      </c>
      <c r="C41" s="37" t="s">
        <v>131</v>
      </c>
      <c r="D41" s="41" t="s">
        <v>132</v>
      </c>
      <c r="E41" s="38" t="s">
        <v>128</v>
      </c>
      <c r="F41" s="24"/>
      <c r="G41" s="22" t="s">
        <v>37</v>
      </c>
      <c r="H41" s="22" t="s">
        <v>37</v>
      </c>
      <c r="I41" s="17"/>
      <c r="J41" s="39" t="s">
        <v>113</v>
      </c>
      <c r="K41" s="18" t="s">
        <v>37</v>
      </c>
      <c r="L41" s="24"/>
      <c r="M41" s="18"/>
      <c r="N41" s="27"/>
    </row>
    <row r="42" spans="2:18">
      <c r="B42" s="131">
        <v>35</v>
      </c>
      <c r="C42" s="37" t="s">
        <v>133</v>
      </c>
      <c r="D42" s="41" t="s">
        <v>134</v>
      </c>
      <c r="E42" s="38" t="s">
        <v>128</v>
      </c>
      <c r="F42" s="24"/>
      <c r="G42" s="22" t="s">
        <v>37</v>
      </c>
      <c r="H42" s="22" t="s">
        <v>37</v>
      </c>
      <c r="I42" s="17"/>
      <c r="J42" s="39" t="s">
        <v>113</v>
      </c>
      <c r="K42" s="18" t="s">
        <v>37</v>
      </c>
      <c r="L42" s="24"/>
      <c r="M42" s="18"/>
      <c r="N42" s="27"/>
    </row>
    <row r="43" spans="2:18">
      <c r="B43" s="131">
        <v>36</v>
      </c>
      <c r="C43" s="37" t="s">
        <v>135</v>
      </c>
      <c r="D43" s="41" t="s">
        <v>136</v>
      </c>
      <c r="E43" s="38" t="s">
        <v>137</v>
      </c>
      <c r="F43" s="24"/>
      <c r="G43" s="22" t="s">
        <v>37</v>
      </c>
      <c r="H43" s="22" t="s">
        <v>37</v>
      </c>
      <c r="I43" s="17"/>
      <c r="J43" s="39" t="s">
        <v>113</v>
      </c>
      <c r="K43" s="18" t="s">
        <v>37</v>
      </c>
      <c r="L43" s="24"/>
      <c r="M43" s="18"/>
      <c r="N43" s="27"/>
    </row>
    <row r="44" spans="2:18">
      <c r="B44" s="131">
        <v>37</v>
      </c>
      <c r="C44" s="37" t="s">
        <v>138</v>
      </c>
      <c r="D44" s="41" t="s">
        <v>139</v>
      </c>
      <c r="E44" s="38" t="s">
        <v>137</v>
      </c>
      <c r="F44" s="24"/>
      <c r="G44" s="22" t="s">
        <v>37</v>
      </c>
      <c r="H44" s="22" t="s">
        <v>37</v>
      </c>
      <c r="I44" s="17"/>
      <c r="J44" s="39" t="s">
        <v>113</v>
      </c>
      <c r="K44" s="18" t="s">
        <v>37</v>
      </c>
      <c r="L44" s="24"/>
      <c r="M44" s="18"/>
      <c r="N44" s="27"/>
    </row>
    <row r="45" spans="2:18" ht="15.75" thickBot="1">
      <c r="B45" s="131"/>
      <c r="C45" s="33"/>
      <c r="D45" s="35"/>
      <c r="E45" s="21"/>
      <c r="F45" s="28"/>
      <c r="G45" s="28"/>
      <c r="H45" s="29"/>
      <c r="I45" s="28"/>
      <c r="J45" s="30"/>
      <c r="K45" s="31"/>
      <c r="L45" s="31"/>
      <c r="M45" s="31"/>
      <c r="N45" s="32"/>
    </row>
    <row r="46" spans="2:18">
      <c r="K46" s="98"/>
      <c r="L46" s="98"/>
      <c r="M46" s="98"/>
      <c r="N46" s="98"/>
    </row>
    <row r="47" spans="2:18">
      <c r="C47" s="36"/>
      <c r="D47" s="36"/>
    </row>
  </sheetData>
  <mergeCells count="20">
    <mergeCell ref="S8:S13"/>
    <mergeCell ref="N5:N6"/>
    <mergeCell ref="P8:P13"/>
    <mergeCell ref="Q8:Q13"/>
    <mergeCell ref="R8:R13"/>
    <mergeCell ref="B1:N3"/>
    <mergeCell ref="K4:N4"/>
    <mergeCell ref="B4:C4"/>
    <mergeCell ref="E4:J4"/>
    <mergeCell ref="K5:K6"/>
    <mergeCell ref="K46:N46"/>
    <mergeCell ref="E5:E6"/>
    <mergeCell ref="L5:L6"/>
    <mergeCell ref="M5:M6"/>
    <mergeCell ref="B5:B6"/>
    <mergeCell ref="C5:C6"/>
    <mergeCell ref="F5:G5"/>
    <mergeCell ref="H5:I5"/>
    <mergeCell ref="J5:J6"/>
    <mergeCell ref="D5:D6"/>
  </mergeCells>
  <phoneticPr fontId="12" type="noConversion"/>
  <hyperlinks>
    <hyperlink ref="D7" r:id="rId1" xr:uid="{00000000-0004-0000-0200-000000000000}"/>
    <hyperlink ref="D8" r:id="rId2" xr:uid="{00000000-0004-0000-0200-000001000000}"/>
    <hyperlink ref="D18" r:id="rId3" xr:uid="{00000000-0004-0000-0200-000002000000}"/>
    <hyperlink ref="D21" r:id="rId4" xr:uid="{00000000-0004-0000-0200-000003000000}"/>
    <hyperlink ref="D28" r:id="rId5" xr:uid="{00000000-0004-0000-0200-000004000000}"/>
    <hyperlink ref="D29" r:id="rId6" xr:uid="{00000000-0004-0000-0200-000005000000}"/>
    <hyperlink ref="D30" r:id="rId7" xr:uid="{00000000-0004-0000-0200-000006000000}"/>
    <hyperlink ref="D31" r:id="rId8" xr:uid="{00000000-0004-0000-0200-000007000000}"/>
    <hyperlink ref="D32" r:id="rId9" xr:uid="{00000000-0004-0000-0200-000008000000}"/>
    <hyperlink ref="D24" r:id="rId10" xr:uid="{00000000-0004-0000-0200-000009000000}"/>
    <hyperlink ref="D25" r:id="rId11" xr:uid="{00000000-0004-0000-0200-00000A000000}"/>
    <hyperlink ref="D26" r:id="rId12" xr:uid="{00000000-0004-0000-0200-00000B000000}"/>
    <hyperlink ref="D27" r:id="rId13" xr:uid="{00000000-0004-0000-0200-00000C000000}"/>
    <hyperlink ref="D13" r:id="rId14" xr:uid="{00000000-0004-0000-0200-00000D000000}"/>
    <hyperlink ref="D19" r:id="rId15" xr:uid="{00000000-0004-0000-0200-00000E000000}"/>
    <hyperlink ref="D15" r:id="rId16" xr:uid="{00000000-0004-0000-0200-00000F000000}"/>
    <hyperlink ref="D16" r:id="rId17" xr:uid="{00000000-0004-0000-0200-000010000000}"/>
    <hyperlink ref="D17" r:id="rId18" xr:uid="{00000000-0004-0000-0200-000011000000}"/>
    <hyperlink ref="D20" r:id="rId19" xr:uid="{00000000-0004-0000-0200-000012000000}"/>
    <hyperlink ref="D33" r:id="rId20" xr:uid="{00000000-0004-0000-0200-000013000000}"/>
    <hyperlink ref="D34" r:id="rId21" xr:uid="{00000000-0004-0000-0200-000014000000}"/>
    <hyperlink ref="D35" r:id="rId22" xr:uid="{00000000-0004-0000-0200-000015000000}"/>
    <hyperlink ref="D36" r:id="rId23" xr:uid="{00000000-0004-0000-0200-000016000000}"/>
    <hyperlink ref="D37" r:id="rId24" xr:uid="{00000000-0004-0000-0200-000017000000}"/>
    <hyperlink ref="D38" r:id="rId25" xr:uid="{00000000-0004-0000-0200-000018000000}"/>
    <hyperlink ref="D39" r:id="rId26" xr:uid="{00000000-0004-0000-0200-000019000000}"/>
    <hyperlink ref="D40" r:id="rId27" xr:uid="{00000000-0004-0000-0200-00001A000000}"/>
    <hyperlink ref="D41" r:id="rId28" xr:uid="{00000000-0004-0000-0200-00001B000000}"/>
    <hyperlink ref="D42" r:id="rId29" xr:uid="{00000000-0004-0000-0200-00001C000000}"/>
    <hyperlink ref="D43" r:id="rId30" xr:uid="{00000000-0004-0000-0200-00001D000000}"/>
    <hyperlink ref="D44" r:id="rId31" xr:uid="{00000000-0004-0000-0200-00001E000000}"/>
    <hyperlink ref="D9" r:id="rId32" xr:uid="{00000000-0004-0000-0200-00001F000000}"/>
    <hyperlink ref="D10" r:id="rId33" xr:uid="{00000000-0004-0000-0200-000020000000}"/>
    <hyperlink ref="D11" r:id="rId34" xr:uid="{00000000-0004-0000-0200-000021000000}"/>
    <hyperlink ref="D12" r:id="rId35" xr:uid="{00000000-0004-0000-0200-000022000000}"/>
  </hyperlinks>
  <pageMargins left="0.70866141732283472" right="0.70866141732283472" top="0.74803149606299213" bottom="0.74803149606299213" header="0.31496062992125984" footer="0.31496062992125984"/>
  <pageSetup paperSize="9" scale="66" orientation="landscape" r:id="rId36"/>
  <headerFooter>
    <oddFooter>&amp;RFOR-PTH-0031</oddFooter>
  </headerFooter>
  <legacyDrawing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O19"/>
  <sheetViews>
    <sheetView workbookViewId="0">
      <selection activeCell="B4" sqref="B4:O8"/>
    </sheetView>
  </sheetViews>
  <sheetFormatPr defaultColWidth="11.42578125" defaultRowHeight="15"/>
  <cols>
    <col min="15" max="15" width="13.140625" bestFit="1" customWidth="1"/>
  </cols>
  <sheetData>
    <row r="4" spans="2:15">
      <c r="B4" s="121" t="s">
        <v>140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49" t="s">
        <v>141</v>
      </c>
    </row>
    <row r="5" spans="2:15"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 t="s">
        <v>142</v>
      </c>
    </row>
    <row r="6" spans="2:15"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15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11" spans="2:15">
      <c r="B11" s="50" t="s">
        <v>143</v>
      </c>
    </row>
    <row r="12" spans="2:15">
      <c r="B12" s="50"/>
    </row>
    <row r="13" spans="2:15">
      <c r="B13" s="51" t="s">
        <v>144</v>
      </c>
    </row>
    <row r="14" spans="2:15">
      <c r="B14" s="51" t="s">
        <v>145</v>
      </c>
    </row>
    <row r="15" spans="2:15">
      <c r="B15" s="51" t="s">
        <v>146</v>
      </c>
    </row>
    <row r="16" spans="2:15">
      <c r="B16" s="51" t="s">
        <v>147</v>
      </c>
    </row>
    <row r="17" spans="2:2">
      <c r="B17" s="51" t="s">
        <v>148</v>
      </c>
    </row>
    <row r="18" spans="2:2">
      <c r="B18" s="51" t="s">
        <v>149</v>
      </c>
    </row>
    <row r="19" spans="2:2">
      <c r="B19" s="51" t="s">
        <v>150</v>
      </c>
    </row>
  </sheetData>
  <mergeCells count="2">
    <mergeCell ref="B4:N8"/>
    <mergeCell ref="O5:O8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60"/>
  <sheetViews>
    <sheetView showGridLines="0" tabSelected="1" zoomScale="79" zoomScaleNormal="80" zoomScalePageLayoutView="40" workbookViewId="0">
      <selection activeCell="D13" sqref="D13"/>
    </sheetView>
  </sheetViews>
  <sheetFormatPr defaultColWidth="1.5703125" defaultRowHeight="15"/>
  <cols>
    <col min="1" max="1" width="6.28515625" customWidth="1"/>
    <col min="2" max="2" width="5.42578125" customWidth="1"/>
    <col min="3" max="4" width="38.28515625" style="2" customWidth="1"/>
    <col min="5" max="5" width="64.140625" style="2" bestFit="1" customWidth="1"/>
    <col min="6" max="6" width="16.42578125" hidden="1" customWidth="1"/>
    <col min="7" max="7" width="14.28515625" hidden="1" customWidth="1"/>
    <col min="8" max="9" width="11.42578125" hidden="1" customWidth="1"/>
    <col min="10" max="10" width="12.7109375" hidden="1" customWidth="1"/>
    <col min="11" max="245" width="0" hidden="1" customWidth="1"/>
    <col min="246" max="246" width="1.5703125" customWidth="1"/>
    <col min="247" max="256" width="2.7109375" customWidth="1"/>
  </cols>
  <sheetData>
    <row r="1" spans="2:10" s="1" customFormat="1" ht="15" customHeight="1">
      <c r="B1" s="107" t="s">
        <v>151</v>
      </c>
      <c r="C1" s="108"/>
      <c r="D1" s="108"/>
      <c r="E1" s="109"/>
    </row>
    <row r="2" spans="2:10" s="1" customFormat="1" ht="15" customHeight="1">
      <c r="B2" s="110"/>
      <c r="C2" s="111"/>
      <c r="D2" s="111"/>
      <c r="E2" s="112"/>
    </row>
    <row r="3" spans="2:10" s="1" customFormat="1" ht="15.75" customHeight="1" thickBot="1">
      <c r="B3" s="113"/>
      <c r="C3" s="114"/>
      <c r="D3" s="114"/>
      <c r="E3" s="115"/>
    </row>
    <row r="4" spans="2:10" ht="15.75" thickBot="1">
      <c r="B4" s="117" t="s">
        <v>19</v>
      </c>
      <c r="C4" s="117"/>
      <c r="D4" s="34"/>
      <c r="E4" s="53"/>
    </row>
    <row r="5" spans="2:10" ht="47.25" customHeight="1">
      <c r="B5" s="103" t="s">
        <v>21</v>
      </c>
      <c r="C5" s="123" t="s">
        <v>152</v>
      </c>
      <c r="D5" s="123" t="s">
        <v>23</v>
      </c>
      <c r="E5" s="125" t="s">
        <v>153</v>
      </c>
    </row>
    <row r="6" spans="2:10" ht="15.75" thickBot="1">
      <c r="B6" s="104"/>
      <c r="C6" s="124"/>
      <c r="D6" s="124"/>
      <c r="E6" s="126"/>
    </row>
    <row r="7" spans="2:10" ht="28.15" customHeight="1">
      <c r="B7" s="132">
        <v>1</v>
      </c>
      <c r="C7" s="62" t="s">
        <v>154</v>
      </c>
      <c r="D7" s="75" t="s">
        <v>155</v>
      </c>
      <c r="E7" s="69" t="s">
        <v>156</v>
      </c>
    </row>
    <row r="8" spans="2:10" ht="28.15" customHeight="1">
      <c r="B8" s="133">
        <v>2</v>
      </c>
      <c r="C8" s="63" t="s">
        <v>157</v>
      </c>
      <c r="D8" s="76"/>
      <c r="E8" s="70" t="s">
        <v>158</v>
      </c>
      <c r="G8" s="120"/>
      <c r="H8" s="120"/>
      <c r="I8" s="120"/>
      <c r="J8" s="120"/>
    </row>
    <row r="9" spans="2:10" ht="28.15" customHeight="1">
      <c r="B9" s="133">
        <v>3</v>
      </c>
      <c r="C9" s="64" t="s">
        <v>159</v>
      </c>
      <c r="D9" s="77" t="s">
        <v>160</v>
      </c>
      <c r="E9" s="71" t="s">
        <v>161</v>
      </c>
      <c r="G9" s="120"/>
      <c r="H9" s="120"/>
      <c r="I9" s="120"/>
      <c r="J9" s="120"/>
    </row>
    <row r="10" spans="2:10" ht="28.15" customHeight="1">
      <c r="B10" s="133">
        <v>4</v>
      </c>
      <c r="C10" s="64" t="s">
        <v>162</v>
      </c>
      <c r="D10" s="77" t="s">
        <v>163</v>
      </c>
      <c r="E10" s="71" t="s">
        <v>164</v>
      </c>
      <c r="G10" s="120"/>
      <c r="H10" s="120"/>
      <c r="I10" s="120"/>
      <c r="J10" s="120"/>
    </row>
    <row r="11" spans="2:10" ht="28.15" customHeight="1">
      <c r="B11" s="133">
        <v>5</v>
      </c>
      <c r="C11" s="64" t="s">
        <v>165</v>
      </c>
      <c r="D11" s="77" t="s">
        <v>166</v>
      </c>
      <c r="E11" s="71" t="s">
        <v>167</v>
      </c>
      <c r="G11" s="120"/>
      <c r="H11" s="120"/>
      <c r="I11" s="120"/>
      <c r="J11" s="120"/>
    </row>
    <row r="12" spans="2:10" ht="28.15" customHeight="1">
      <c r="B12" s="133">
        <v>6</v>
      </c>
      <c r="C12" s="64" t="s">
        <v>168</v>
      </c>
      <c r="D12" s="77" t="s">
        <v>169</v>
      </c>
      <c r="E12" s="71" t="s">
        <v>170</v>
      </c>
      <c r="G12" s="120"/>
      <c r="H12" s="120"/>
      <c r="I12" s="120"/>
      <c r="J12" s="120"/>
    </row>
    <row r="13" spans="2:10" ht="28.15" customHeight="1">
      <c r="B13" s="133">
        <v>7</v>
      </c>
      <c r="C13" s="64" t="s">
        <v>171</v>
      </c>
      <c r="D13" s="77" t="s">
        <v>172</v>
      </c>
      <c r="E13" s="71" t="s">
        <v>173</v>
      </c>
      <c r="G13" s="120"/>
      <c r="H13" s="120"/>
      <c r="I13" s="120"/>
      <c r="J13" s="120"/>
    </row>
    <row r="14" spans="2:10" ht="28.15" customHeight="1">
      <c r="B14" s="133">
        <v>8</v>
      </c>
      <c r="C14" s="64" t="s">
        <v>174</v>
      </c>
      <c r="D14" s="77" t="s">
        <v>175</v>
      </c>
      <c r="E14" s="71" t="s">
        <v>176</v>
      </c>
      <c r="G14" s="15"/>
      <c r="H14" s="15"/>
      <c r="I14" s="15"/>
      <c r="J14" s="15"/>
    </row>
    <row r="15" spans="2:10" ht="28.15" customHeight="1">
      <c r="B15" s="133">
        <v>9</v>
      </c>
      <c r="C15" s="64" t="s">
        <v>177</v>
      </c>
      <c r="D15" s="78" t="s">
        <v>178</v>
      </c>
      <c r="E15" s="71" t="s">
        <v>179</v>
      </c>
      <c r="G15" s="15"/>
      <c r="H15" s="15"/>
      <c r="I15" s="15"/>
      <c r="J15" s="15"/>
    </row>
    <row r="16" spans="2:10" ht="28.15" customHeight="1">
      <c r="B16" s="133">
        <v>10</v>
      </c>
      <c r="C16" s="64" t="s">
        <v>180</v>
      </c>
      <c r="D16" s="78" t="s">
        <v>181</v>
      </c>
      <c r="E16" s="71" t="s">
        <v>182</v>
      </c>
      <c r="G16" s="15"/>
      <c r="H16" s="15"/>
      <c r="I16" s="15"/>
      <c r="J16" s="15"/>
    </row>
    <row r="17" spans="2:10" ht="28.15" customHeight="1">
      <c r="B17" s="133">
        <v>11</v>
      </c>
      <c r="C17" s="64" t="s">
        <v>183</v>
      </c>
      <c r="D17" s="78" t="s">
        <v>184</v>
      </c>
      <c r="E17" s="71" t="s">
        <v>185</v>
      </c>
      <c r="G17" s="15"/>
      <c r="H17" s="15"/>
      <c r="I17" s="15"/>
      <c r="J17" s="15"/>
    </row>
    <row r="18" spans="2:10" ht="28.15" customHeight="1">
      <c r="B18" s="133">
        <v>12</v>
      </c>
      <c r="C18" s="64" t="s">
        <v>186</v>
      </c>
      <c r="D18" s="79" t="s">
        <v>187</v>
      </c>
      <c r="E18" s="71" t="s">
        <v>188</v>
      </c>
      <c r="G18" s="15"/>
      <c r="H18" s="15"/>
      <c r="I18" s="15"/>
      <c r="J18" s="15"/>
    </row>
    <row r="19" spans="2:10" ht="28.15" customHeight="1">
      <c r="B19" s="133">
        <v>13</v>
      </c>
      <c r="C19" s="64" t="s">
        <v>189</v>
      </c>
      <c r="D19" s="77" t="s">
        <v>190</v>
      </c>
      <c r="E19" s="71" t="s">
        <v>191</v>
      </c>
      <c r="G19" s="5"/>
      <c r="H19" s="5"/>
      <c r="I19" s="5"/>
      <c r="J19" s="5"/>
    </row>
    <row r="20" spans="2:10" ht="28.15" customHeight="1">
      <c r="B20" s="133">
        <v>14</v>
      </c>
      <c r="C20" s="64" t="s">
        <v>192</v>
      </c>
      <c r="D20" s="77" t="s">
        <v>193</v>
      </c>
      <c r="E20" s="71" t="s">
        <v>194</v>
      </c>
      <c r="G20" s="5"/>
      <c r="H20" s="5"/>
      <c r="I20" s="5"/>
      <c r="J20" s="5"/>
    </row>
    <row r="21" spans="2:10" ht="28.15" customHeight="1">
      <c r="B21" s="133">
        <v>15</v>
      </c>
      <c r="C21" s="64" t="s">
        <v>195</v>
      </c>
      <c r="D21" s="77" t="s">
        <v>196</v>
      </c>
      <c r="E21" s="71" t="s">
        <v>197</v>
      </c>
      <c r="H21" s="6"/>
      <c r="I21" s="6"/>
    </row>
    <row r="22" spans="2:10" ht="28.15" customHeight="1">
      <c r="B22" s="133">
        <v>16</v>
      </c>
      <c r="C22" s="64" t="s">
        <v>198</v>
      </c>
      <c r="D22" s="77" t="s">
        <v>199</v>
      </c>
      <c r="E22" s="71" t="s">
        <v>200</v>
      </c>
      <c r="H22" s="6"/>
      <c r="I22" s="6"/>
    </row>
    <row r="23" spans="2:10" ht="28.15" customHeight="1">
      <c r="B23" s="133">
        <v>17</v>
      </c>
      <c r="C23" s="64" t="s">
        <v>201</v>
      </c>
      <c r="D23" s="77" t="s">
        <v>202</v>
      </c>
      <c r="E23" s="71" t="s">
        <v>203</v>
      </c>
      <c r="H23" s="6"/>
      <c r="I23" s="6"/>
    </row>
    <row r="24" spans="2:10" ht="28.15" customHeight="1">
      <c r="B24" s="133">
        <v>18</v>
      </c>
      <c r="C24" s="64" t="s">
        <v>204</v>
      </c>
      <c r="D24" s="77" t="s">
        <v>205</v>
      </c>
      <c r="E24" s="71" t="s">
        <v>206</v>
      </c>
      <c r="H24" s="6"/>
      <c r="I24" s="6"/>
    </row>
    <row r="25" spans="2:10" ht="28.15" customHeight="1">
      <c r="B25" s="133">
        <v>19</v>
      </c>
      <c r="C25" s="64" t="s">
        <v>207</v>
      </c>
      <c r="D25" s="77" t="s">
        <v>208</v>
      </c>
      <c r="E25" s="71" t="s">
        <v>209</v>
      </c>
      <c r="H25" s="6"/>
      <c r="I25" s="6"/>
    </row>
    <row r="26" spans="2:10" ht="28.15" customHeight="1">
      <c r="B26" s="133">
        <v>20</v>
      </c>
      <c r="C26" s="64" t="s">
        <v>210</v>
      </c>
      <c r="D26" s="77" t="s">
        <v>211</v>
      </c>
      <c r="E26" s="71" t="s">
        <v>212</v>
      </c>
      <c r="H26" s="6"/>
      <c r="I26" s="6"/>
    </row>
    <row r="27" spans="2:10" ht="28.15" customHeight="1">
      <c r="B27" s="133">
        <v>21</v>
      </c>
      <c r="C27" s="64" t="s">
        <v>213</v>
      </c>
      <c r="D27" s="77" t="s">
        <v>214</v>
      </c>
      <c r="E27" s="71" t="s">
        <v>215</v>
      </c>
      <c r="H27" s="6"/>
      <c r="I27" s="6"/>
    </row>
    <row r="28" spans="2:10" ht="28.15" customHeight="1">
      <c r="B28" s="133">
        <v>22</v>
      </c>
      <c r="C28" s="64" t="s">
        <v>216</v>
      </c>
      <c r="D28" s="77" t="s">
        <v>217</v>
      </c>
      <c r="E28" s="71" t="s">
        <v>218</v>
      </c>
      <c r="H28" s="6"/>
      <c r="I28" s="6"/>
    </row>
    <row r="29" spans="2:10" ht="28.15" customHeight="1">
      <c r="B29" s="133">
        <v>23</v>
      </c>
      <c r="C29" s="64" t="s">
        <v>219</v>
      </c>
      <c r="D29" s="77" t="s">
        <v>220</v>
      </c>
      <c r="E29" s="71" t="s">
        <v>221</v>
      </c>
      <c r="H29" s="6"/>
      <c r="I29" s="6"/>
    </row>
    <row r="30" spans="2:10" ht="28.15" customHeight="1">
      <c r="B30" s="133">
        <v>24</v>
      </c>
      <c r="C30" s="64" t="s">
        <v>222</v>
      </c>
      <c r="D30" s="77" t="s">
        <v>223</v>
      </c>
      <c r="E30" s="71" t="s">
        <v>224</v>
      </c>
      <c r="H30" s="6"/>
      <c r="I30" s="6"/>
    </row>
    <row r="31" spans="2:10" ht="28.15" customHeight="1">
      <c r="B31" s="133">
        <v>25</v>
      </c>
      <c r="C31" s="64" t="s">
        <v>225</v>
      </c>
      <c r="D31" s="77" t="s">
        <v>226</v>
      </c>
      <c r="E31" s="71" t="s">
        <v>227</v>
      </c>
      <c r="H31" s="6"/>
      <c r="I31" s="6"/>
    </row>
    <row r="32" spans="2:10" ht="28.15" customHeight="1">
      <c r="B32" s="133">
        <v>26</v>
      </c>
      <c r="C32" s="64" t="s">
        <v>228</v>
      </c>
      <c r="D32" s="77" t="s">
        <v>229</v>
      </c>
      <c r="E32" s="71" t="s">
        <v>230</v>
      </c>
      <c r="H32" s="6"/>
      <c r="I32" s="6"/>
    </row>
    <row r="33" spans="2:9" ht="28.15" customHeight="1">
      <c r="B33" s="133">
        <v>27</v>
      </c>
      <c r="C33" s="64" t="s">
        <v>231</v>
      </c>
      <c r="D33" s="77" t="s">
        <v>232</v>
      </c>
      <c r="E33" s="71" t="s">
        <v>233</v>
      </c>
      <c r="H33" s="6"/>
      <c r="I33" s="6"/>
    </row>
    <row r="34" spans="2:9" ht="28.15" customHeight="1">
      <c r="B34" s="133">
        <v>28</v>
      </c>
      <c r="C34" s="63" t="s">
        <v>157</v>
      </c>
      <c r="D34" s="76"/>
      <c r="E34" s="70" t="s">
        <v>234</v>
      </c>
      <c r="H34" s="6"/>
      <c r="I34" s="6"/>
    </row>
    <row r="35" spans="2:9" ht="28.15" customHeight="1">
      <c r="B35" s="133">
        <v>29</v>
      </c>
      <c r="C35" s="64" t="s">
        <v>235</v>
      </c>
      <c r="D35" s="79" t="s">
        <v>236</v>
      </c>
      <c r="E35" s="71" t="s">
        <v>237</v>
      </c>
      <c r="H35" s="6"/>
      <c r="I35" s="6"/>
    </row>
    <row r="36" spans="2:9" ht="28.15" customHeight="1">
      <c r="B36" s="133">
        <v>30</v>
      </c>
      <c r="C36" s="64" t="s">
        <v>238</v>
      </c>
      <c r="D36" s="77" t="s">
        <v>68</v>
      </c>
      <c r="E36" s="71" t="s">
        <v>239</v>
      </c>
      <c r="H36" s="6"/>
      <c r="I36" s="6"/>
    </row>
    <row r="37" spans="2:9" ht="28.15" customHeight="1">
      <c r="B37" s="133">
        <v>31</v>
      </c>
      <c r="C37" s="64" t="s">
        <v>240</v>
      </c>
      <c r="D37" s="77" t="s">
        <v>241</v>
      </c>
      <c r="E37" s="71" t="s">
        <v>242</v>
      </c>
      <c r="H37" s="6"/>
      <c r="I37" s="6"/>
    </row>
    <row r="38" spans="2:9" ht="28.15" customHeight="1">
      <c r="B38" s="133">
        <v>32</v>
      </c>
      <c r="C38" s="64" t="s">
        <v>243</v>
      </c>
      <c r="D38" s="77" t="s">
        <v>244</v>
      </c>
      <c r="E38" s="71" t="s">
        <v>245</v>
      </c>
    </row>
    <row r="39" spans="2:9" ht="28.15" customHeight="1">
      <c r="B39" s="133">
        <v>33</v>
      </c>
      <c r="C39" s="64" t="s">
        <v>246</v>
      </c>
      <c r="D39" s="77" t="s">
        <v>247</v>
      </c>
      <c r="E39" s="71" t="s">
        <v>248</v>
      </c>
    </row>
    <row r="40" spans="2:9" ht="28.15" customHeight="1">
      <c r="B40" s="133">
        <v>34</v>
      </c>
      <c r="C40" s="64" t="s">
        <v>249</v>
      </c>
      <c r="D40" s="77" t="s">
        <v>250</v>
      </c>
      <c r="E40" s="71" t="s">
        <v>251</v>
      </c>
    </row>
    <row r="41" spans="2:9" ht="28.15" customHeight="1">
      <c r="B41" s="133">
        <v>35</v>
      </c>
      <c r="C41" s="64" t="s">
        <v>252</v>
      </c>
      <c r="D41" s="77" t="s">
        <v>111</v>
      </c>
      <c r="E41" s="71" t="s">
        <v>253</v>
      </c>
    </row>
    <row r="42" spans="2:9" ht="28.15" customHeight="1">
      <c r="B42" s="133">
        <v>36</v>
      </c>
      <c r="C42" s="64" t="s">
        <v>254</v>
      </c>
      <c r="D42" s="77" t="s">
        <v>255</v>
      </c>
      <c r="E42" s="71" t="s">
        <v>256</v>
      </c>
    </row>
    <row r="43" spans="2:9" ht="28.15" customHeight="1">
      <c r="B43" s="133">
        <v>37</v>
      </c>
      <c r="C43" s="65" t="s">
        <v>257</v>
      </c>
      <c r="D43" s="77" t="s">
        <v>258</v>
      </c>
      <c r="E43" s="71" t="s">
        <v>259</v>
      </c>
    </row>
    <row r="44" spans="2:9" ht="28.15" customHeight="1">
      <c r="B44" s="133">
        <v>38</v>
      </c>
      <c r="C44" s="66" t="s">
        <v>260</v>
      </c>
      <c r="D44" s="77" t="s">
        <v>261</v>
      </c>
      <c r="E44" s="72" t="s">
        <v>262</v>
      </c>
    </row>
    <row r="45" spans="2:9" ht="28.15" customHeight="1">
      <c r="B45" s="133">
        <v>39</v>
      </c>
      <c r="C45" s="63" t="s">
        <v>157</v>
      </c>
      <c r="D45" s="76"/>
      <c r="E45" s="70" t="s">
        <v>263</v>
      </c>
      <c r="H45" s="6"/>
      <c r="I45" s="6"/>
    </row>
    <row r="46" spans="2:9" ht="28.15" customHeight="1">
      <c r="B46" s="133">
        <v>40</v>
      </c>
      <c r="C46" s="64" t="s">
        <v>264</v>
      </c>
      <c r="D46" s="79" t="s">
        <v>265</v>
      </c>
      <c r="E46" s="71" t="s">
        <v>266</v>
      </c>
      <c r="H46" s="6"/>
      <c r="I46" s="6"/>
    </row>
    <row r="47" spans="2:9" ht="28.15" customHeight="1">
      <c r="B47" s="133">
        <v>41</v>
      </c>
      <c r="C47" s="64" t="s">
        <v>267</v>
      </c>
      <c r="D47" s="77" t="s">
        <v>268</v>
      </c>
      <c r="E47" s="71" t="s">
        <v>269</v>
      </c>
      <c r="H47" s="6"/>
      <c r="I47" s="6"/>
    </row>
    <row r="48" spans="2:9" ht="28.15" customHeight="1">
      <c r="B48" s="133">
        <v>42</v>
      </c>
      <c r="C48" s="67" t="s">
        <v>270</v>
      </c>
      <c r="D48" s="77" t="s">
        <v>271</v>
      </c>
      <c r="E48" s="71" t="s">
        <v>272</v>
      </c>
      <c r="H48" s="6"/>
      <c r="I48" s="6"/>
    </row>
    <row r="49" spans="2:9" ht="28.15" customHeight="1">
      <c r="B49" s="133">
        <v>43</v>
      </c>
      <c r="C49" s="63" t="s">
        <v>157</v>
      </c>
      <c r="D49" s="76"/>
      <c r="E49" s="73" t="s">
        <v>273</v>
      </c>
    </row>
    <row r="50" spans="2:9" ht="28.15" customHeight="1">
      <c r="B50" s="133">
        <v>44</v>
      </c>
      <c r="C50" s="64" t="s">
        <v>274</v>
      </c>
      <c r="D50" s="77" t="s">
        <v>275</v>
      </c>
      <c r="E50" s="71" t="s">
        <v>276</v>
      </c>
    </row>
    <row r="51" spans="2:9" ht="28.15" customHeight="1">
      <c r="B51" s="133">
        <v>45</v>
      </c>
      <c r="C51" s="64" t="s">
        <v>277</v>
      </c>
      <c r="D51" s="79" t="s">
        <v>278</v>
      </c>
      <c r="E51" s="71" t="s">
        <v>279</v>
      </c>
      <c r="H51" s="6"/>
      <c r="I51" s="6"/>
    </row>
    <row r="52" spans="2:9" ht="28.15" customHeight="1">
      <c r="B52" s="133">
        <v>46</v>
      </c>
      <c r="C52" s="64" t="s">
        <v>280</v>
      </c>
      <c r="D52" s="79" t="s">
        <v>281</v>
      </c>
      <c r="E52" s="71" t="s">
        <v>282</v>
      </c>
      <c r="H52" s="6"/>
      <c r="I52" s="6"/>
    </row>
    <row r="53" spans="2:9" ht="28.15" customHeight="1">
      <c r="B53" s="133">
        <v>47</v>
      </c>
      <c r="C53" s="64" t="s">
        <v>283</v>
      </c>
      <c r="D53" s="77" t="s">
        <v>284</v>
      </c>
      <c r="E53" s="71" t="s">
        <v>285</v>
      </c>
      <c r="H53" s="6"/>
      <c r="I53" s="6"/>
    </row>
    <row r="54" spans="2:9" ht="28.15" customHeight="1">
      <c r="B54" s="133">
        <v>48</v>
      </c>
      <c r="C54" s="64" t="s">
        <v>286</v>
      </c>
      <c r="D54" s="77" t="s">
        <v>287</v>
      </c>
      <c r="E54" s="71" t="s">
        <v>288</v>
      </c>
      <c r="H54" s="6"/>
      <c r="I54" s="6"/>
    </row>
    <row r="55" spans="2:9" ht="28.15" customHeight="1">
      <c r="B55" s="133">
        <v>49</v>
      </c>
      <c r="C55" s="64" t="s">
        <v>289</v>
      </c>
      <c r="D55" s="77" t="s">
        <v>290</v>
      </c>
      <c r="E55" s="71" t="s">
        <v>291</v>
      </c>
    </row>
    <row r="56" spans="2:9" ht="28.15" customHeight="1">
      <c r="B56" s="133">
        <v>50</v>
      </c>
      <c r="C56" s="64" t="s">
        <v>292</v>
      </c>
      <c r="D56" s="77" t="s">
        <v>293</v>
      </c>
      <c r="E56" s="71" t="s">
        <v>294</v>
      </c>
    </row>
    <row r="57" spans="2:9" ht="28.15" customHeight="1">
      <c r="B57" s="133">
        <v>51</v>
      </c>
      <c r="C57" s="64" t="s">
        <v>295</v>
      </c>
      <c r="D57" s="77" t="s">
        <v>93</v>
      </c>
      <c r="E57" s="71" t="s">
        <v>296</v>
      </c>
    </row>
    <row r="58" spans="2:9" ht="28.15" customHeight="1" thickBot="1">
      <c r="B58" s="134"/>
      <c r="C58" s="68"/>
      <c r="D58" s="80"/>
      <c r="E58" s="74"/>
    </row>
    <row r="60" spans="2:9">
      <c r="C60" s="36"/>
      <c r="D60" s="36"/>
    </row>
  </sheetData>
  <mergeCells count="10">
    <mergeCell ref="H8:H13"/>
    <mergeCell ref="I8:I13"/>
    <mergeCell ref="J8:J13"/>
    <mergeCell ref="B1:E3"/>
    <mergeCell ref="G8:G13"/>
    <mergeCell ref="B4:C4"/>
    <mergeCell ref="B5:B6"/>
    <mergeCell ref="C5:C6"/>
    <mergeCell ref="D5:D6"/>
    <mergeCell ref="E5:E6"/>
  </mergeCells>
  <hyperlinks>
    <hyperlink ref="D7" r:id="rId1" xr:uid="{F0445CAA-9214-48F6-AFE7-59340B675A52}"/>
    <hyperlink ref="D9" r:id="rId2" xr:uid="{FB9D6429-3AFB-4CD2-B8E9-3AE7FEE182EE}"/>
    <hyperlink ref="D10" r:id="rId3" xr:uid="{5053EF36-861F-448B-9C65-115FCDA24D54}"/>
    <hyperlink ref="D13" r:id="rId4" xr:uid="{B4B32D5D-D535-4EF6-8B2B-BD91527FAB9D}"/>
    <hyperlink ref="D14" r:id="rId5" xr:uid="{90B3BE88-2870-4F95-8603-FD2FBAD4780C}"/>
    <hyperlink ref="D15" r:id="rId6" xr:uid="{E6ED925D-0BCE-4DE7-982B-83F5F2FDCCFF}"/>
    <hyperlink ref="D16" r:id="rId7" xr:uid="{C8004DC1-7813-4313-8376-C21C08476699}"/>
    <hyperlink ref="D18" r:id="rId8" xr:uid="{E628742A-61D0-45B3-B496-4601CC6F708E}"/>
    <hyperlink ref="D19" r:id="rId9" xr:uid="{C90C7284-98F0-4D7C-8D9A-A490B0D8D25F}"/>
    <hyperlink ref="D20" r:id="rId10" xr:uid="{C8257AD8-44B9-495F-8E65-F680717AE56E}"/>
    <hyperlink ref="D21" r:id="rId11" xr:uid="{951101B9-9133-4730-AEB5-039CB740216E}"/>
    <hyperlink ref="D22" r:id="rId12" xr:uid="{D7986199-E1C9-4A62-8CED-13E358AC8D5E}"/>
    <hyperlink ref="D23" r:id="rId13" xr:uid="{DA2E1859-ACCB-44FE-A483-C13E8F57A17A}"/>
    <hyperlink ref="D24" r:id="rId14" xr:uid="{91C6068F-1A83-43D7-8BA1-8E572C449178}"/>
    <hyperlink ref="D25" r:id="rId15" xr:uid="{F100C673-F3B6-429C-ADA0-A69C0A8E0C73}"/>
    <hyperlink ref="D26" r:id="rId16" xr:uid="{5FDCB78D-C8D6-44A9-9DDD-AF812C65AFC1}"/>
    <hyperlink ref="D27" r:id="rId17" xr:uid="{517951EB-DC85-418C-A735-56F825CADBB3}"/>
    <hyperlink ref="D28" r:id="rId18" xr:uid="{C909C2A9-CEFA-403D-9C91-1BDE9C07A9B0}"/>
    <hyperlink ref="D29" r:id="rId19" xr:uid="{6D7B180E-49E7-467C-B562-2F81BE3CCFFB}"/>
    <hyperlink ref="D30" r:id="rId20" xr:uid="{DED93BFB-ECEE-4E44-BB0B-D902684896B7}"/>
    <hyperlink ref="D31" r:id="rId21" xr:uid="{D8862AE1-8770-4FA6-8A73-D2DE1A9461CE}"/>
    <hyperlink ref="D32" r:id="rId22" xr:uid="{3C19E1C0-FC11-4DF1-B797-DA9B0040EB51}"/>
    <hyperlink ref="D33" r:id="rId23" xr:uid="{E3959083-D477-4392-B14E-5DD667A9391C}"/>
    <hyperlink ref="D35" r:id="rId24" xr:uid="{5CC23ECA-6A7A-4158-9DE1-475C80096608}"/>
    <hyperlink ref="D36" r:id="rId25" xr:uid="{CC09270F-71D2-4669-A3FF-57CCE74EFA71}"/>
    <hyperlink ref="D37" r:id="rId26" xr:uid="{5A07D8AE-7217-4E41-915E-683695897B63}"/>
    <hyperlink ref="D38" r:id="rId27" xr:uid="{51E6F717-44AA-484D-872E-CD26D4613DAA}"/>
    <hyperlink ref="D39" r:id="rId28" xr:uid="{C8551A80-031C-4EFF-9791-8BCE42C8F01C}"/>
    <hyperlink ref="D40" r:id="rId29" xr:uid="{2C387BB3-D1D7-40E1-8AA7-7A45C53BA09C}"/>
    <hyperlink ref="D41" r:id="rId30" xr:uid="{CC84C613-7756-42F7-9448-4A02B1F0C903}"/>
    <hyperlink ref="D42" r:id="rId31" xr:uid="{0BCE0FCC-6EE7-407B-9F6F-C530DC74484B}"/>
    <hyperlink ref="D43" r:id="rId32" xr:uid="{4F1C74E7-4199-4764-A7BA-7DF887B782BF}"/>
    <hyperlink ref="D44" r:id="rId33" xr:uid="{EED1F13F-5B9A-4A32-BBA6-65B0F29E7052}"/>
    <hyperlink ref="D46" r:id="rId34" xr:uid="{39081C29-C6B0-466E-BB67-E6D6BE5FD6A5}"/>
    <hyperlink ref="D47" r:id="rId35" xr:uid="{A03FA9CC-FE4D-4EBE-8075-F935FB187EB1}"/>
    <hyperlink ref="D48" r:id="rId36" xr:uid="{3947A049-2F08-4AC3-813A-A431A54F80D8}"/>
    <hyperlink ref="D50" r:id="rId37" xr:uid="{A61ABD64-33F1-452A-AD5C-735E7E5295EC}"/>
    <hyperlink ref="D51" r:id="rId38" xr:uid="{3E53642E-BFCE-454A-969D-AAE807ED1683}"/>
    <hyperlink ref="D52" r:id="rId39" xr:uid="{D1B3BDA0-F09F-4586-ACAE-466B03008B19}"/>
    <hyperlink ref="D53" r:id="rId40" xr:uid="{C63CBD31-3750-4990-A78D-75225801659F}"/>
    <hyperlink ref="D54" r:id="rId41" xr:uid="{D626BBF8-5EFA-4BA0-BC55-198AED0A1FF6}"/>
    <hyperlink ref="D55" r:id="rId42" xr:uid="{26BDC864-E4BD-49DE-969C-7A24A440A275}"/>
    <hyperlink ref="D56" r:id="rId43" xr:uid="{4DEA7172-0A57-40D1-B3A8-39CD667CC972}"/>
    <hyperlink ref="D57" r:id="rId44" xr:uid="{AA9C8B76-49C4-4ABE-975A-ED4345EB75DC}"/>
    <hyperlink ref="D11" r:id="rId45" xr:uid="{5F4B0BD3-3AFC-49B5-AA3F-BB75F5CAA4AC}"/>
    <hyperlink ref="D12" r:id="rId46" xr:uid="{9FD7542E-23D1-4BCC-B4B8-D053878A8C36}"/>
  </hyperlinks>
  <pageMargins left="0.70866141732283472" right="0.70866141732283472" top="0.74803149606299213" bottom="0.74803149606299213" header="0.31496062992125984" footer="0.31496062992125984"/>
  <pageSetup paperSize="9" scale="66" orientation="landscape" r:id="rId47"/>
  <headerFooter>
    <oddFooter>&amp;RFOR-PTH-0031</oddFooter>
  </headerFooter>
  <legacyDrawing r:id="rId4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80"/>
  <sheetViews>
    <sheetView showGridLines="0" zoomScale="79" zoomScaleNormal="80" zoomScalePageLayoutView="40" workbookViewId="0">
      <selection activeCell="B1" sqref="B1:E3"/>
    </sheetView>
  </sheetViews>
  <sheetFormatPr defaultColWidth="1.5703125" defaultRowHeight="15"/>
  <cols>
    <col min="1" max="1" width="6.28515625" customWidth="1"/>
    <col min="2" max="2" width="3" bestFit="1" customWidth="1"/>
    <col min="3" max="3" width="60.85546875" style="2" bestFit="1" customWidth="1"/>
    <col min="4" max="4" width="57.28515625" style="2" bestFit="1" customWidth="1"/>
    <col min="5" max="5" width="76.140625" style="2" bestFit="1" customWidth="1"/>
    <col min="6" max="6" width="16.42578125" hidden="1" customWidth="1"/>
    <col min="7" max="7" width="14.28515625" hidden="1" customWidth="1"/>
    <col min="8" max="9" width="11.42578125" hidden="1" customWidth="1"/>
    <col min="10" max="10" width="12.7109375" hidden="1" customWidth="1"/>
    <col min="11" max="245" width="0" hidden="1" customWidth="1"/>
    <col min="246" max="246" width="1.5703125" customWidth="1"/>
    <col min="247" max="256" width="2.7109375" customWidth="1"/>
  </cols>
  <sheetData>
    <row r="1" spans="2:10" s="1" customFormat="1" ht="15" customHeight="1">
      <c r="B1" s="107" t="s">
        <v>297</v>
      </c>
      <c r="C1" s="108"/>
      <c r="D1" s="108"/>
      <c r="E1" s="109"/>
    </row>
    <row r="2" spans="2:10" s="1" customFormat="1" ht="15" customHeight="1">
      <c r="B2" s="110"/>
      <c r="C2" s="111"/>
      <c r="D2" s="111"/>
      <c r="E2" s="112"/>
    </row>
    <row r="3" spans="2:10" s="1" customFormat="1" ht="15.75" customHeight="1" thickBot="1">
      <c r="B3" s="113"/>
      <c r="C3" s="114"/>
      <c r="D3" s="114"/>
      <c r="E3" s="115"/>
    </row>
    <row r="4" spans="2:10" ht="15.75" thickBot="1">
      <c r="B4" s="117" t="s">
        <v>19</v>
      </c>
      <c r="C4" s="117"/>
      <c r="D4" s="34"/>
      <c r="E4" s="53"/>
    </row>
    <row r="5" spans="2:10" ht="47.25" customHeight="1">
      <c r="B5" s="99" t="s">
        <v>21</v>
      </c>
      <c r="C5" s="103" t="s">
        <v>152</v>
      </c>
      <c r="D5" s="103" t="s">
        <v>23</v>
      </c>
      <c r="E5" s="103" t="s">
        <v>153</v>
      </c>
    </row>
    <row r="6" spans="2:10" ht="15.75" thickBot="1">
      <c r="B6" s="127"/>
      <c r="C6" s="128"/>
      <c r="D6" s="128"/>
      <c r="E6" s="128"/>
    </row>
    <row r="7" spans="2:10" ht="31.5" customHeight="1">
      <c r="B7" s="135">
        <v>1</v>
      </c>
      <c r="C7" s="81" t="s">
        <v>298</v>
      </c>
      <c r="D7" s="84" t="s">
        <v>299</v>
      </c>
      <c r="E7" s="88" t="s">
        <v>300</v>
      </c>
    </row>
    <row r="8" spans="2:10" ht="25.9" customHeight="1">
      <c r="B8" s="131">
        <v>2</v>
      </c>
      <c r="C8" s="82" t="s">
        <v>301</v>
      </c>
      <c r="D8" s="85" t="s">
        <v>302</v>
      </c>
      <c r="E8" s="82" t="str">
        <f>UPPER("Oficina de Control Interno")</f>
        <v>OFICINA DE CONTROL INTERNO</v>
      </c>
      <c r="G8" s="120"/>
      <c r="H8" s="120"/>
      <c r="I8" s="120"/>
      <c r="J8" s="120"/>
    </row>
    <row r="9" spans="2:10" ht="25.9" customHeight="1">
      <c r="B9" s="131">
        <v>3</v>
      </c>
      <c r="C9" s="82" t="s">
        <v>303</v>
      </c>
      <c r="D9" s="85" t="s">
        <v>304</v>
      </c>
      <c r="E9" s="82" t="str">
        <f>UPPER("Oficina Asesora de Planeación e información")</f>
        <v>OFICINA ASESORA DE PLANEACIÓN E INFORMACIÓN</v>
      </c>
      <c r="G9" s="120"/>
      <c r="H9" s="120"/>
      <c r="I9" s="120"/>
      <c r="J9" s="120"/>
    </row>
    <row r="10" spans="2:10" ht="25.9" customHeight="1">
      <c r="B10" s="131">
        <v>4</v>
      </c>
      <c r="C10" s="82" t="s">
        <v>305</v>
      </c>
      <c r="D10" s="85" t="s">
        <v>306</v>
      </c>
      <c r="E10" s="82" t="str">
        <f>UPPER("Grupo de Servicio al Ciudadano")</f>
        <v>GRUPO DE SERVICIO AL CIUDADANO</v>
      </c>
      <c r="G10" s="120"/>
      <c r="H10" s="120"/>
      <c r="I10" s="120"/>
      <c r="J10" s="120"/>
    </row>
    <row r="11" spans="2:10" ht="25.9" customHeight="1">
      <c r="B11" s="131">
        <v>5</v>
      </c>
      <c r="C11" s="82" t="s">
        <v>307</v>
      </c>
      <c r="D11" s="85" t="s">
        <v>308</v>
      </c>
      <c r="E11" s="89" t="str">
        <f>UPPER("Grupo de Gestión Integrada y Mejora MIPG-SIG")</f>
        <v>GRUPO DE GESTIÓN INTEGRADA Y MEJORA MIPG-SIG</v>
      </c>
      <c r="G11" s="120"/>
      <c r="H11" s="120"/>
      <c r="I11" s="120"/>
      <c r="J11" s="120"/>
    </row>
    <row r="12" spans="2:10" ht="25.9" customHeight="1">
      <c r="B12" s="131">
        <v>6</v>
      </c>
      <c r="C12" s="82" t="s">
        <v>309</v>
      </c>
      <c r="D12" s="85" t="s">
        <v>310</v>
      </c>
      <c r="E12" s="89" t="str">
        <f>UPPER("Grupo de Planeación Institucional y Gestión de la Información")</f>
        <v>GRUPO DE PLANEACIÓN INSTITUCIONAL Y GESTIÓN DE LA INFORMACIÓN</v>
      </c>
      <c r="G12" s="120"/>
      <c r="H12" s="120"/>
      <c r="I12" s="120"/>
      <c r="J12" s="120"/>
    </row>
    <row r="13" spans="2:10" ht="25.9" customHeight="1">
      <c r="B13" s="131">
        <v>7</v>
      </c>
      <c r="C13" s="82" t="s">
        <v>311</v>
      </c>
      <c r="D13" s="85" t="s">
        <v>312</v>
      </c>
      <c r="E13" s="90" t="str">
        <f>UPPER("Grupo de Gestión de las Tecnologías")</f>
        <v>GRUPO DE GESTIÓN DE LAS TECNOLOGÍAS</v>
      </c>
      <c r="G13" s="120"/>
      <c r="H13" s="120"/>
      <c r="I13" s="120"/>
      <c r="J13" s="120"/>
    </row>
    <row r="14" spans="2:10" ht="33.75" customHeight="1">
      <c r="B14" s="131">
        <v>8</v>
      </c>
      <c r="C14" s="82" t="s">
        <v>313</v>
      </c>
      <c r="D14" s="92" t="s">
        <v>314</v>
      </c>
      <c r="E14" s="90" t="str">
        <f>UPPER("Grupo de Gestión Administrativa")</f>
        <v>GRUPO DE GESTIÓN ADMINISTRATIVA</v>
      </c>
      <c r="G14" s="15"/>
      <c r="H14" s="15"/>
      <c r="I14" s="15"/>
      <c r="J14" s="15"/>
    </row>
    <row r="15" spans="2:10" ht="25.9" customHeight="1">
      <c r="B15" s="131">
        <v>9</v>
      </c>
      <c r="C15" s="82" t="s">
        <v>315</v>
      </c>
      <c r="D15" s="86" t="s">
        <v>316</v>
      </c>
      <c r="E15" s="90" t="str">
        <f>UPPER("Grupo de Tesorería")</f>
        <v>GRUPO DE TESORERÍA</v>
      </c>
      <c r="G15" s="15"/>
      <c r="H15" s="15"/>
      <c r="I15" s="15"/>
      <c r="J15" s="15"/>
    </row>
    <row r="16" spans="2:10" ht="25.9" customHeight="1">
      <c r="B16" s="131">
        <v>10</v>
      </c>
      <c r="C16" s="82" t="s">
        <v>317</v>
      </c>
      <c r="D16" s="86" t="s">
        <v>318</v>
      </c>
      <c r="E16" s="90" t="str">
        <f>UPPER("Grupo de Contabilidad")</f>
        <v>GRUPO DE CONTABILIDAD</v>
      </c>
      <c r="G16" s="15"/>
      <c r="H16" s="15"/>
      <c r="I16" s="15"/>
      <c r="J16" s="15"/>
    </row>
    <row r="17" spans="2:10" ht="25.9" customHeight="1">
      <c r="B17" s="131">
        <v>11</v>
      </c>
      <c r="C17" s="82" t="s">
        <v>319</v>
      </c>
      <c r="D17" s="86" t="s">
        <v>320</v>
      </c>
      <c r="E17" s="90" t="str">
        <f>UPPER("Grupo de Control Disciplinario Interno")</f>
        <v>GRUPO DE CONTROL DISCIPLINARIO INTERNO</v>
      </c>
      <c r="G17" s="15"/>
      <c r="H17" s="15"/>
      <c r="I17" s="15"/>
      <c r="J17" s="15"/>
    </row>
    <row r="18" spans="2:10" ht="25.9" customHeight="1">
      <c r="B18" s="131">
        <v>12</v>
      </c>
      <c r="C18" s="83" t="s">
        <v>321</v>
      </c>
      <c r="D18" s="87" t="s">
        <v>322</v>
      </c>
      <c r="E18" s="90" t="str">
        <f>UPPER("Grupo de Gestión Documental")</f>
        <v>GRUPO DE GESTIÓN DOCUMENTAL</v>
      </c>
      <c r="G18" s="15"/>
      <c r="H18" s="15"/>
      <c r="I18" s="15"/>
      <c r="J18" s="15"/>
    </row>
    <row r="19" spans="2:10" ht="25.9" customHeight="1">
      <c r="B19" s="131">
        <v>13</v>
      </c>
      <c r="C19" s="82" t="s">
        <v>323</v>
      </c>
      <c r="D19" s="85" t="s">
        <v>324</v>
      </c>
      <c r="E19" s="90" t="str">
        <f>UPPER("Grupo de Armamento")</f>
        <v>GRUPO DE ARMAMENTO</v>
      </c>
      <c r="G19" s="5"/>
      <c r="H19" s="5"/>
      <c r="I19" s="5"/>
      <c r="J19" s="5"/>
    </row>
    <row r="20" spans="2:10" ht="25.9" customHeight="1">
      <c r="B20" s="131">
        <v>14</v>
      </c>
      <c r="C20" s="82" t="s">
        <v>325</v>
      </c>
      <c r="D20" s="85" t="s">
        <v>326</v>
      </c>
      <c r="E20" s="90" t="str">
        <f>UPPER("Grupo de Comisión de Servicios y Autorización de Viajes")</f>
        <v>GRUPO DE COMISIÓN DE SERVICIOS Y AUTORIZACIÓN DE VIAJES</v>
      </c>
      <c r="G20" s="5"/>
      <c r="H20" s="5"/>
      <c r="I20" s="5"/>
      <c r="J20" s="5"/>
    </row>
    <row r="21" spans="2:10" ht="25.9" customHeight="1">
      <c r="B21" s="131">
        <v>15</v>
      </c>
      <c r="C21" s="82" t="s">
        <v>327</v>
      </c>
      <c r="D21" s="85" t="s">
        <v>328</v>
      </c>
      <c r="E21" s="90" t="str">
        <f>UPPER("Grupo de Análisis Estratégico Poblacional")</f>
        <v>GRUPO DE ANÁLISIS ESTRATÉGICO POBLACIONAL</v>
      </c>
      <c r="H21" s="6"/>
      <c r="I21" s="6"/>
    </row>
    <row r="22" spans="2:10" ht="25.9" customHeight="1">
      <c r="B22" s="131">
        <v>16</v>
      </c>
      <c r="C22" s="82" t="s">
        <v>329</v>
      </c>
      <c r="D22" s="85" t="s">
        <v>330</v>
      </c>
      <c r="E22" s="90" t="str">
        <f>UPPER("Grupo de Implementación")</f>
        <v>GRUPO DE IMPLEMENTACIÓN</v>
      </c>
      <c r="H22" s="6"/>
      <c r="I22" s="6"/>
    </row>
    <row r="23" spans="2:10" ht="25.9" customHeight="1">
      <c r="B23" s="131">
        <v>17</v>
      </c>
      <c r="C23" s="82" t="s">
        <v>331</v>
      </c>
      <c r="D23" s="85" t="s">
        <v>332</v>
      </c>
      <c r="E23" s="90" t="str">
        <f>UPPER("Grupo Regional Cali")</f>
        <v>GRUPO REGIONAL CALI</v>
      </c>
      <c r="H23" s="6"/>
      <c r="I23" s="6"/>
    </row>
    <row r="24" spans="2:10" ht="25.9" customHeight="1">
      <c r="B24" s="131">
        <v>18</v>
      </c>
      <c r="C24" s="82" t="s">
        <v>333</v>
      </c>
      <c r="D24" s="85" t="s">
        <v>334</v>
      </c>
      <c r="E24" s="90" t="str">
        <f>UPPER("Grupo Regional Florencia")</f>
        <v>GRUPO REGIONAL FLORENCIA</v>
      </c>
      <c r="H24" s="6"/>
      <c r="I24" s="6"/>
    </row>
    <row r="25" spans="2:10" ht="25.9" customHeight="1">
      <c r="B25" s="131">
        <v>19</v>
      </c>
      <c r="C25" s="82" t="s">
        <v>335</v>
      </c>
      <c r="D25" s="85" t="s">
        <v>336</v>
      </c>
      <c r="E25" s="90" t="str">
        <f>UPPER("SUBDIRECCIÓN ESPECIALIZADA DE SEGURIDAD Y PROTECCIÓN")</f>
        <v>SUBDIRECCIÓN ESPECIALIZADA DE SEGURIDAD Y PROTECCIÓN</v>
      </c>
      <c r="H25" s="6"/>
      <c r="I25" s="6"/>
    </row>
    <row r="26" spans="2:10" ht="25.9" customHeight="1">
      <c r="B26" s="131">
        <v>20</v>
      </c>
      <c r="C26" s="82" t="s">
        <v>337</v>
      </c>
      <c r="D26" s="85" t="s">
        <v>338</v>
      </c>
      <c r="E26" s="90" t="str">
        <f>UPPER("Grupo de Implementación, Supervisión y Finalización de Medidas")</f>
        <v>GRUPO DE IMPLEMENTACIÓN, SUPERVISIÓN Y FINALIZACIÓN DE MEDIDAS</v>
      </c>
      <c r="H26" s="6"/>
      <c r="I26" s="6"/>
    </row>
    <row r="27" spans="2:10" ht="25.9" customHeight="1">
      <c r="B27" s="131">
        <v>21</v>
      </c>
      <c r="C27" s="82" t="s">
        <v>339</v>
      </c>
      <c r="D27" s="85" t="s">
        <v>340</v>
      </c>
      <c r="E27" s="90" t="str">
        <f>UPPER("Grupo de Automotores")</f>
        <v>GRUPO DE AUTOMOTORES</v>
      </c>
      <c r="H27" s="6"/>
      <c r="I27" s="6"/>
    </row>
    <row r="28" spans="2:10" ht="25.9" customHeight="1">
      <c r="B28" s="131">
        <v>22</v>
      </c>
      <c r="C28" s="82" t="s">
        <v>341</v>
      </c>
      <c r="D28" s="85" t="s">
        <v>342</v>
      </c>
      <c r="E28" s="90" t="s">
        <v>343</v>
      </c>
      <c r="H28" s="6"/>
      <c r="I28" s="6"/>
    </row>
    <row r="29" spans="2:10" ht="25.9" customHeight="1">
      <c r="B29" s="131">
        <v>23</v>
      </c>
      <c r="C29" s="82" t="s">
        <v>344</v>
      </c>
      <c r="D29" s="85" t="s">
        <v>345</v>
      </c>
      <c r="E29" s="90" t="s">
        <v>346</v>
      </c>
      <c r="H29" s="6"/>
      <c r="I29" s="6"/>
    </row>
    <row r="30" spans="2:10" ht="25.9" customHeight="1">
      <c r="B30" s="131">
        <v>24</v>
      </c>
      <c r="C30" s="82" t="s">
        <v>344</v>
      </c>
      <c r="D30" s="85" t="s">
        <v>345</v>
      </c>
      <c r="E30" s="90" t="s">
        <v>347</v>
      </c>
      <c r="H30" s="6"/>
      <c r="I30" s="6"/>
    </row>
    <row r="31" spans="2:10" ht="25.9" customHeight="1">
      <c r="B31" s="131">
        <v>25</v>
      </c>
      <c r="C31" s="82" t="s">
        <v>348</v>
      </c>
      <c r="D31" s="85" t="s">
        <v>349</v>
      </c>
      <c r="E31" s="90" t="s">
        <v>350</v>
      </c>
      <c r="H31" s="6"/>
      <c r="I31" s="6"/>
    </row>
    <row r="32" spans="2:10" ht="25.9" customHeight="1">
      <c r="B32" s="131">
        <v>26</v>
      </c>
      <c r="C32" s="82" t="s">
        <v>351</v>
      </c>
      <c r="D32" s="85" t="s">
        <v>352</v>
      </c>
      <c r="E32" s="90" t="s">
        <v>353</v>
      </c>
      <c r="H32" s="6"/>
      <c r="I32" s="6"/>
    </row>
    <row r="33" spans="2:9" ht="25.9" customHeight="1">
      <c r="B33" s="131">
        <v>27</v>
      </c>
      <c r="C33" s="82" t="s">
        <v>354</v>
      </c>
      <c r="D33" s="85" t="s">
        <v>355</v>
      </c>
      <c r="E33" s="90" t="s">
        <v>356</v>
      </c>
      <c r="H33" s="6"/>
      <c r="I33" s="6"/>
    </row>
    <row r="34" spans="2:9" ht="25.9" customHeight="1">
      <c r="B34" s="131">
        <v>28</v>
      </c>
      <c r="C34" s="82" t="s">
        <v>357</v>
      </c>
      <c r="D34" s="87" t="s">
        <v>358</v>
      </c>
      <c r="E34" s="90" t="s">
        <v>359</v>
      </c>
      <c r="H34" s="6"/>
      <c r="I34" s="6"/>
    </row>
    <row r="35" spans="2:9" ht="25.9" customHeight="1">
      <c r="B35" s="131">
        <v>29</v>
      </c>
      <c r="C35" s="82" t="s">
        <v>360</v>
      </c>
      <c r="D35" s="87" t="s">
        <v>361</v>
      </c>
      <c r="E35" s="90" t="s">
        <v>362</v>
      </c>
      <c r="H35" s="6"/>
      <c r="I35" s="6"/>
    </row>
    <row r="36" spans="2:9" ht="25.9" customHeight="1">
      <c r="B36" s="131">
        <v>30</v>
      </c>
      <c r="C36" s="82" t="s">
        <v>363</v>
      </c>
      <c r="D36" s="85" t="s">
        <v>364</v>
      </c>
      <c r="E36" s="90" t="s">
        <v>365</v>
      </c>
      <c r="H36" s="6"/>
      <c r="I36" s="6"/>
    </row>
    <row r="37" spans="2:9" ht="25.5" customHeight="1">
      <c r="B37" s="131">
        <v>31</v>
      </c>
      <c r="C37" s="82" t="s">
        <v>366</v>
      </c>
      <c r="D37" s="85" t="s">
        <v>367</v>
      </c>
      <c r="E37" s="90" t="s">
        <v>368</v>
      </c>
      <c r="H37" s="6"/>
      <c r="I37" s="6"/>
    </row>
    <row r="38" spans="2:9" ht="33.75" customHeight="1">
      <c r="B38" s="131">
        <v>32</v>
      </c>
      <c r="C38" s="82" t="s">
        <v>363</v>
      </c>
      <c r="D38" s="85" t="s">
        <v>364</v>
      </c>
      <c r="E38" s="93" t="s">
        <v>369</v>
      </c>
    </row>
    <row r="39" spans="2:9" ht="39.75" customHeight="1">
      <c r="B39" s="131">
        <v>33</v>
      </c>
      <c r="C39" s="82" t="s">
        <v>363</v>
      </c>
      <c r="D39" s="85" t="s">
        <v>364</v>
      </c>
      <c r="E39" s="93" t="s">
        <v>370</v>
      </c>
    </row>
    <row r="40" spans="2:9" ht="39" customHeight="1">
      <c r="B40" s="131">
        <v>34</v>
      </c>
      <c r="C40" s="82" t="s">
        <v>363</v>
      </c>
      <c r="D40" s="85" t="s">
        <v>364</v>
      </c>
      <c r="E40" s="93" t="s">
        <v>371</v>
      </c>
    </row>
    <row r="41" spans="2:9" ht="39.75" customHeight="1">
      <c r="B41" s="131">
        <v>35</v>
      </c>
      <c r="C41" s="82" t="s">
        <v>363</v>
      </c>
      <c r="D41" s="85" t="s">
        <v>364</v>
      </c>
      <c r="E41" s="93" t="s">
        <v>372</v>
      </c>
    </row>
    <row r="42" spans="2:9" ht="25.9" customHeight="1">
      <c r="B42" s="131">
        <v>36</v>
      </c>
      <c r="C42" s="82" t="s">
        <v>373</v>
      </c>
      <c r="D42" s="85" t="s">
        <v>374</v>
      </c>
      <c r="E42" s="90" t="s">
        <v>375</v>
      </c>
    </row>
    <row r="43" spans="2:9" ht="25.9" customHeight="1">
      <c r="B43" s="131">
        <v>37</v>
      </c>
      <c r="C43" s="82" t="s">
        <v>373</v>
      </c>
      <c r="D43" s="85" t="s">
        <v>374</v>
      </c>
      <c r="E43" s="90" t="s">
        <v>376</v>
      </c>
    </row>
    <row r="44" spans="2:9" ht="25.9" customHeight="1">
      <c r="B44" s="131">
        <v>38</v>
      </c>
      <c r="C44" s="82" t="s">
        <v>377</v>
      </c>
      <c r="D44" s="85" t="s">
        <v>378</v>
      </c>
      <c r="E44" s="90" t="s">
        <v>379</v>
      </c>
    </row>
    <row r="45" spans="2:9" ht="25.9" customHeight="1">
      <c r="B45" s="131">
        <v>39</v>
      </c>
      <c r="C45" s="82" t="s">
        <v>380</v>
      </c>
      <c r="D45" s="94" t="s">
        <v>381</v>
      </c>
      <c r="E45" s="90" t="s">
        <v>382</v>
      </c>
    </row>
    <row r="46" spans="2:9" ht="25.9" customHeight="1">
      <c r="B46" s="131">
        <v>40</v>
      </c>
      <c r="C46" s="82" t="s">
        <v>383</v>
      </c>
      <c r="D46" s="85" t="s">
        <v>384</v>
      </c>
      <c r="E46" s="90" t="s">
        <v>385</v>
      </c>
    </row>
    <row r="47" spans="2:9" ht="25.9" customHeight="1">
      <c r="B47" s="131">
        <v>41</v>
      </c>
      <c r="C47" s="82" t="s">
        <v>386</v>
      </c>
      <c r="D47" s="85" t="s">
        <v>387</v>
      </c>
      <c r="E47" s="90" t="s">
        <v>388</v>
      </c>
    </row>
    <row r="48" spans="2:9" ht="25.9" customHeight="1">
      <c r="B48" s="131">
        <v>42</v>
      </c>
      <c r="C48" s="82" t="s">
        <v>389</v>
      </c>
      <c r="D48" s="85" t="s">
        <v>390</v>
      </c>
      <c r="E48" s="90" t="s">
        <v>391</v>
      </c>
    </row>
    <row r="49" spans="2:5" ht="25.9" customHeight="1">
      <c r="B49" s="131">
        <v>43</v>
      </c>
      <c r="C49" s="82" t="s">
        <v>392</v>
      </c>
      <c r="D49" s="85" t="s">
        <v>393</v>
      </c>
      <c r="E49" s="90" t="s">
        <v>394</v>
      </c>
    </row>
    <row r="50" spans="2:5" ht="38.25" customHeight="1">
      <c r="B50" s="131">
        <v>44</v>
      </c>
      <c r="C50" s="82" t="s">
        <v>395</v>
      </c>
      <c r="D50" s="85" t="s">
        <v>396</v>
      </c>
      <c r="E50" s="93" t="s">
        <v>397</v>
      </c>
    </row>
    <row r="51" spans="2:5" ht="25.9" customHeight="1">
      <c r="B51" s="131">
        <v>45</v>
      </c>
      <c r="C51" s="82" t="s">
        <v>398</v>
      </c>
      <c r="D51" s="85" t="s">
        <v>399</v>
      </c>
      <c r="E51" s="90" t="s">
        <v>400</v>
      </c>
    </row>
    <row r="52" spans="2:5" ht="25.9" customHeight="1">
      <c r="B52" s="131">
        <v>46</v>
      </c>
      <c r="C52" s="82" t="s">
        <v>401</v>
      </c>
      <c r="D52" s="85" t="s">
        <v>402</v>
      </c>
      <c r="E52" s="90" t="s">
        <v>403</v>
      </c>
    </row>
    <row r="53" spans="2:5" ht="25.9" customHeight="1">
      <c r="B53" s="131">
        <v>47</v>
      </c>
      <c r="C53" s="82" t="s">
        <v>404</v>
      </c>
      <c r="D53" s="85" t="s">
        <v>405</v>
      </c>
      <c r="E53" s="90" t="s">
        <v>406</v>
      </c>
    </row>
    <row r="54" spans="2:5" ht="25.9" customHeight="1">
      <c r="B54" s="131">
        <v>48</v>
      </c>
      <c r="C54" s="82" t="s">
        <v>407</v>
      </c>
      <c r="D54" s="85" t="s">
        <v>408</v>
      </c>
      <c r="E54" s="90" t="s">
        <v>409</v>
      </c>
    </row>
    <row r="55" spans="2:5" ht="99.75" customHeight="1">
      <c r="B55" s="131">
        <v>49</v>
      </c>
      <c r="C55" s="89" t="s">
        <v>410</v>
      </c>
      <c r="D55" s="92" t="s">
        <v>411</v>
      </c>
      <c r="E55" s="90" t="s">
        <v>412</v>
      </c>
    </row>
    <row r="56" spans="2:5" ht="25.9" customHeight="1">
      <c r="B56" s="131"/>
      <c r="C56" s="82"/>
      <c r="D56" s="85"/>
      <c r="E56" s="90"/>
    </row>
    <row r="57" spans="2:5" ht="25.9" customHeight="1">
      <c r="B57" s="131"/>
      <c r="C57" s="82"/>
      <c r="D57" s="85"/>
      <c r="E57" s="90"/>
    </row>
    <row r="58" spans="2:5" ht="25.9" customHeight="1">
      <c r="B58" s="131"/>
      <c r="C58" s="82"/>
      <c r="D58" s="85"/>
      <c r="E58" s="90"/>
    </row>
    <row r="59" spans="2:5" ht="25.9" customHeight="1">
      <c r="B59" s="131"/>
      <c r="C59" s="82"/>
      <c r="D59" s="85"/>
      <c r="E59" s="90"/>
    </row>
    <row r="60" spans="2:5" ht="25.9" customHeight="1">
      <c r="B60" s="131"/>
      <c r="C60" s="82"/>
      <c r="D60" s="85"/>
      <c r="E60" s="90"/>
    </row>
    <row r="61" spans="2:5" ht="25.9" customHeight="1">
      <c r="B61" s="131"/>
      <c r="C61" s="82"/>
      <c r="D61" s="85"/>
      <c r="E61" s="90"/>
    </row>
    <row r="62" spans="2:5" ht="25.9" customHeight="1">
      <c r="B62" s="131"/>
      <c r="C62" s="82"/>
      <c r="D62" s="85"/>
      <c r="E62" s="90"/>
    </row>
    <row r="63" spans="2:5" ht="25.9" customHeight="1">
      <c r="B63" s="131"/>
      <c r="C63" s="82"/>
      <c r="D63" s="85"/>
      <c r="E63" s="90"/>
    </row>
    <row r="64" spans="2:5" ht="25.9" customHeight="1">
      <c r="B64" s="131"/>
      <c r="C64" s="82"/>
      <c r="D64" s="85"/>
      <c r="E64" s="90"/>
    </row>
    <row r="65" spans="2:5" ht="25.9" customHeight="1">
      <c r="B65" s="131"/>
      <c r="C65" s="82"/>
      <c r="D65" s="85"/>
      <c r="E65" s="90"/>
    </row>
    <row r="66" spans="2:5" ht="25.9" customHeight="1">
      <c r="B66" s="131"/>
      <c r="C66" s="82"/>
      <c r="D66" s="85"/>
      <c r="E66" s="90"/>
    </row>
    <row r="67" spans="2:5" ht="25.9" customHeight="1">
      <c r="B67" s="131"/>
      <c r="C67" s="82"/>
      <c r="D67" s="85"/>
      <c r="E67" s="90"/>
    </row>
    <row r="68" spans="2:5" ht="25.9" customHeight="1">
      <c r="B68" s="131"/>
      <c r="C68" s="82"/>
      <c r="D68" s="85"/>
      <c r="E68" s="90"/>
    </row>
    <row r="69" spans="2:5" ht="25.9" customHeight="1">
      <c r="B69" s="131"/>
      <c r="C69" s="82"/>
      <c r="D69" s="85"/>
      <c r="E69" s="90"/>
    </row>
    <row r="70" spans="2:5" ht="25.9" customHeight="1">
      <c r="B70" s="131"/>
      <c r="C70" s="82"/>
      <c r="D70" s="85"/>
      <c r="E70" s="90"/>
    </row>
    <row r="71" spans="2:5" ht="25.9" customHeight="1">
      <c r="B71" s="131"/>
      <c r="C71" s="82"/>
      <c r="D71" s="85"/>
      <c r="E71" s="90"/>
    </row>
    <row r="72" spans="2:5" ht="25.9" customHeight="1">
      <c r="B72" s="131"/>
      <c r="C72" s="82"/>
      <c r="D72" s="85"/>
      <c r="E72" s="90"/>
    </row>
    <row r="73" spans="2:5" ht="25.9" customHeight="1">
      <c r="B73" s="131"/>
      <c r="C73" s="82"/>
      <c r="D73" s="85"/>
      <c r="E73" s="90"/>
    </row>
    <row r="74" spans="2:5" ht="25.9" customHeight="1">
      <c r="B74" s="131"/>
      <c r="C74" s="82"/>
      <c r="D74" s="85"/>
      <c r="E74" s="90"/>
    </row>
    <row r="75" spans="2:5" ht="25.9" customHeight="1">
      <c r="B75" s="131"/>
      <c r="C75" s="82"/>
      <c r="D75" s="85"/>
      <c r="E75" s="90"/>
    </row>
    <row r="76" spans="2:5" ht="25.9" customHeight="1">
      <c r="B76" s="131"/>
      <c r="C76" s="82"/>
      <c r="D76" s="85"/>
      <c r="E76" s="90"/>
    </row>
    <row r="77" spans="2:5" ht="25.9" customHeight="1">
      <c r="B77" s="131"/>
      <c r="C77" s="82"/>
      <c r="D77" s="85"/>
      <c r="E77" s="90"/>
    </row>
    <row r="78" spans="2:5" ht="25.9" customHeight="1" thickBot="1">
      <c r="B78" s="131"/>
      <c r="C78" s="68"/>
      <c r="D78" s="68"/>
      <c r="E78" s="91"/>
    </row>
    <row r="80" spans="2:5">
      <c r="C80" s="36"/>
      <c r="D80" s="36"/>
    </row>
  </sheetData>
  <mergeCells count="10">
    <mergeCell ref="G8:G13"/>
    <mergeCell ref="H8:H13"/>
    <mergeCell ref="I8:I13"/>
    <mergeCell ref="J8:J13"/>
    <mergeCell ref="B1:E3"/>
    <mergeCell ref="B4:C4"/>
    <mergeCell ref="B5:B6"/>
    <mergeCell ref="C5:C6"/>
    <mergeCell ref="D5:D6"/>
    <mergeCell ref="E5:E6"/>
  </mergeCells>
  <hyperlinks>
    <hyperlink ref="D8" r:id="rId1" xr:uid="{10B9B132-321E-414D-B3BC-19408F9BC45C}"/>
    <hyperlink ref="D9" r:id="rId2" xr:uid="{6C58A69D-7309-4EB3-9ECA-0CF270572679}"/>
    <hyperlink ref="D10" r:id="rId3" xr:uid="{D7986CF9-8F43-4A19-BC24-BAD43B8433D1}"/>
    <hyperlink ref="D20" r:id="rId4" xr:uid="{96537606-B860-4A49-9EA8-7B7695DE6614}"/>
    <hyperlink ref="D28" r:id="rId5" xr:uid="{7F893C48-88AE-4E70-83E7-BB4BD443EB8C}"/>
    <hyperlink ref="D29" r:id="rId6" xr:uid="{76788951-58BC-4D61-A0F6-E18BEBA62B3B}"/>
    <hyperlink ref="D30" r:id="rId7" xr:uid="{5D62F62A-B636-447C-8967-A0D046ECB745}"/>
    <hyperlink ref="D31" r:id="rId8" xr:uid="{CD58EA4C-43AE-45FE-A9D8-B15DE24ECCC5}"/>
    <hyperlink ref="D32" r:id="rId9" xr:uid="{AA141F12-BBB3-4FE6-B2C1-5346E94EDF53}"/>
    <hyperlink ref="D33" r:id="rId10" xr:uid="{5D4A05C9-A512-457D-9612-3D2FD955CF77}"/>
    <hyperlink ref="D34" r:id="rId11" xr:uid="{3507E914-D23E-4732-9EDA-669427263E3C}"/>
    <hyperlink ref="D35" r:id="rId12" xr:uid="{0270D511-8FA4-44D0-89C0-870DBDA8BC4B}"/>
    <hyperlink ref="D36" r:id="rId13" xr:uid="{528F47B2-A02E-4DD7-B44F-009A1FBA2E50}"/>
    <hyperlink ref="D38" r:id="rId14" xr:uid="{AEDF3BA9-7DC7-42EF-9E3E-1C9D0253A6A5}"/>
    <hyperlink ref="D39" r:id="rId15" xr:uid="{9C202B3D-F494-4BFA-9226-73FB82F6217B}"/>
    <hyperlink ref="D40" r:id="rId16" xr:uid="{33C143C0-A120-4A6E-ABC7-FCA7447878F6}"/>
    <hyperlink ref="D41" r:id="rId17" xr:uid="{F34FF638-F57A-49B7-8767-B1C2BF3DA8C3}"/>
    <hyperlink ref="D42" r:id="rId18" xr:uid="{43C0EEDA-2D4F-4D89-9ECE-A923004754F3}"/>
    <hyperlink ref="D43" r:id="rId19" xr:uid="{FDB17ABB-DE25-42B2-B2EE-8F595B78938A}"/>
    <hyperlink ref="D44" r:id="rId20" xr:uid="{39289617-F45C-44A8-9E1C-B5DE78B61AE5}"/>
    <hyperlink ref="D45" r:id="rId21" xr:uid="{34473DC1-D495-4706-8A37-A7CAB36952D9}"/>
    <hyperlink ref="D47" r:id="rId22" xr:uid="{C90CDC65-9DED-4151-8F67-11FF275D5F4C}"/>
    <hyperlink ref="D49" r:id="rId23" xr:uid="{1E792AB9-35AC-485A-B6D7-0B0B94E66885}"/>
    <hyperlink ref="D50" r:id="rId24" xr:uid="{BC22AC28-5C07-4384-A961-A793D831DE98}"/>
    <hyperlink ref="D51" r:id="rId25" xr:uid="{5734F583-513B-4F95-8E4F-34B8E9A7AE03}"/>
    <hyperlink ref="D52" r:id="rId26" xr:uid="{5DB699CB-0C75-4E93-A671-CC5BEFB479F0}"/>
    <hyperlink ref="D53" r:id="rId27" xr:uid="{552F8820-8F20-402F-982C-70A1C99E2893}"/>
    <hyperlink ref="D55" r:id="rId28" display="bryan.chacon@unp.gov.co" xr:uid="{0B55DDC4-AB67-42DD-BBD4-B3355949D369}"/>
  </hyperlinks>
  <pageMargins left="0.70866141732283472" right="0.70866141732283472" top="0.74803149606299213" bottom="0.74803149606299213" header="0.31496062992125984" footer="0.31496062992125984"/>
  <pageSetup paperSize="9" scale="66" orientation="landscape" r:id="rId29"/>
  <headerFooter>
    <oddFooter>&amp;RFOR-PTH-0031</oddFooter>
  </headerFooter>
  <legacyDrawing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1EA83-FC78-450C-A772-06194DCE0570}"/>
</file>

<file path=customXml/itemProps2.xml><?xml version="1.0" encoding="utf-8"?>
<ds:datastoreItem xmlns:ds="http://schemas.openxmlformats.org/officeDocument/2006/customXml" ds:itemID="{8A124E77-C92A-4B9C-B679-1910A6F69A03}"/>
</file>

<file path=customXml/itemProps3.xml><?xml version="1.0" encoding="utf-8"?>
<ds:datastoreItem xmlns:ds="http://schemas.openxmlformats.org/officeDocument/2006/customXml" ds:itemID="{84945F5B-084A-4187-AED4-6672BEE929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Evolution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EvoCodeName</dc:creator>
  <cp:keywords/>
  <dc:description/>
  <cp:lastModifiedBy>Francy Yolima Camacho Casallas</cp:lastModifiedBy>
  <cp:revision/>
  <dcterms:created xsi:type="dcterms:W3CDTF">2010-04-18T22:32:26Z</dcterms:created>
  <dcterms:modified xsi:type="dcterms:W3CDTF">2024-12-24T02:16:07Z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</Properties>
</file>