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codeName="ThisWorkbook"/>
  <xr:revisionPtr revIDLastSave="0" documentId="8_{6074F012-C345-4630-B32A-E26DDF3EC3ED}" xr6:coauthVersionLast="47" xr6:coauthVersionMax="47" xr10:uidLastSave="{00000000-0000-0000-0000-000000000000}"/>
  <bookViews>
    <workbookView xWindow="-120" yWindow="-120" windowWidth="20730" windowHeight="11160" xr2:uid="{00000000-000D-0000-FFFF-FFFF00000000}"/>
  </bookViews>
  <sheets>
    <sheet name="Planificación 2024" sheetId="11" r:id="rId1"/>
    <sheet name="Acerca de" sheetId="12" r:id="rId2"/>
  </sheets>
  <definedNames>
    <definedName name="hoy" localSheetId="0">TODAY()</definedName>
    <definedName name="Inicio_del_proyecto">'Planificación 2024'!$E$3</definedName>
    <definedName name="Semana_para_mostrar">'Planificación 2024'!$E$4</definedName>
    <definedName name="task_end" localSheetId="0">'Planificación 2024'!$F1</definedName>
    <definedName name="task_progress" localSheetId="0">'Planificación 2024'!$D1</definedName>
    <definedName name="task_start" localSheetId="0">'Planificación 2024'!$E1</definedName>
    <definedName name="_xlnm.Print_Titles" localSheetId="0">'Planificación 2024'!$4:$6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1" l="1"/>
  <c r="H90" i="11"/>
  <c r="H87" i="11"/>
  <c r="H86" i="11"/>
  <c r="H83" i="11"/>
  <c r="H81" i="11"/>
  <c r="H80" i="11"/>
  <c r="H79" i="11"/>
  <c r="H77" i="11"/>
  <c r="H76" i="11"/>
  <c r="H75" i="11"/>
  <c r="H73" i="11"/>
  <c r="H74" i="11"/>
  <c r="H66" i="11"/>
  <c r="H65" i="11"/>
  <c r="H60" i="11"/>
  <c r="H59" i="11"/>
  <c r="H58" i="11"/>
  <c r="H57" i="11"/>
  <c r="H56" i="11"/>
  <c r="H64" i="11"/>
  <c r="H55" i="11"/>
  <c r="H54" i="11"/>
  <c r="H52" i="11"/>
  <c r="H49" i="11"/>
  <c r="H48" i="11"/>
  <c r="H35" i="11"/>
  <c r="H37" i="11"/>
  <c r="H27" i="11"/>
  <c r="H25" i="11"/>
  <c r="H20" i="11"/>
  <c r="H19" i="11"/>
  <c r="H16" i="11"/>
  <c r="H53" i="11"/>
  <c r="H50" i="11"/>
  <c r="H47" i="11"/>
  <c r="H46" i="11"/>
  <c r="H45" i="11"/>
  <c r="H7" i="11"/>
  <c r="H33" i="11" l="1"/>
  <c r="I5" i="11"/>
  <c r="H92" i="11"/>
  <c r="H44" i="11"/>
  <c r="H43" i="11"/>
  <c r="H42" i="11"/>
  <c r="H41" i="11"/>
  <c r="H39" i="11"/>
  <c r="H31" i="11"/>
  <c r="H22" i="11"/>
  <c r="H8" i="11"/>
  <c r="H32" i="11" l="1"/>
  <c r="I6" i="11"/>
  <c r="H40" i="11" l="1"/>
  <c r="H9" i="11"/>
  <c r="H23" i="11"/>
  <c r="H21" i="11"/>
  <c r="J5" i="11"/>
  <c r="K5" i="11" s="1"/>
  <c r="L5" i="11" s="1"/>
  <c r="M5" i="11" s="1"/>
  <c r="N5" i="11" s="1"/>
  <c r="O5" i="11" s="1"/>
  <c r="P5" i="11" s="1"/>
  <c r="I4" i="11"/>
  <c r="H34" i="11" l="1"/>
  <c r="F38" i="11"/>
  <c r="H38" i="11" s="1"/>
  <c r="H24" i="11"/>
  <c r="H10" i="11"/>
  <c r="H11" i="11"/>
  <c r="P4" i="11"/>
  <c r="Q5" i="11"/>
  <c r="R5" i="11" s="1"/>
  <c r="S5" i="11" s="1"/>
  <c r="T5" i="11" s="1"/>
  <c r="U5" i="11" s="1"/>
  <c r="V5" i="11" s="1"/>
  <c r="W5" i="11" s="1"/>
  <c r="J6" i="11"/>
  <c r="H30" i="11" l="1"/>
  <c r="H28"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T6" i="11" l="1"/>
  <c r="P6" i="11" l="1"/>
  <c r="R6" i="11" l="1"/>
  <c r="S6" i="11" l="1"/>
  <c r="AR6" i="11"/>
  <c r="AU5" i="11" s="1"/>
  <c r="AV5" i="11" s="1"/>
  <c r="AQ6" i="11"/>
  <c r="AP6" i="11"/>
  <c r="AO6" i="11"/>
  <c r="AN6" i="11"/>
  <c r="AM6" i="11"/>
  <c r="AL6" i="11"/>
  <c r="AK6" i="11"/>
  <c r="AJ6" i="11"/>
  <c r="AI6" i="11"/>
  <c r="AH6" i="11"/>
  <c r="AG6" i="11"/>
  <c r="AF6" i="11"/>
  <c r="AE6" i="11"/>
  <c r="AD6" i="11"/>
  <c r="AC6" i="11"/>
  <c r="AB6" i="11"/>
  <c r="AA6" i="11"/>
  <c r="Z6" i="11"/>
  <c r="Y6" i="11"/>
  <c r="X6" i="11"/>
  <c r="W6" i="11"/>
  <c r="V6" i="11"/>
  <c r="U6" i="11"/>
  <c r="T6" i="11"/>
  <c r="Q6" i="11"/>
  <c r="AW5" i="11" l="1"/>
  <c r="AX5" i="11" s="1"/>
  <c r="AV6" i="11"/>
  <c r="AU6" i="11"/>
  <c r="AW6" i="11" l="1"/>
  <c r="AY5" i="11"/>
  <c r="AZ5" i="11" l="1"/>
  <c r="AY6" i="11"/>
  <c r="AY4" i="11"/>
  <c r="AX6" i="11" s="1"/>
  <c r="BA5" i="11" l="1"/>
  <c r="AZ6" i="11"/>
  <c r="BB5" i="11" l="1"/>
  <c r="BA6" i="11"/>
  <c r="BB6" i="11" l="1"/>
  <c r="BC5" i="11"/>
  <c r="BD5" i="11" l="1"/>
  <c r="BC6" i="11"/>
  <c r="BE5" i="11" l="1"/>
  <c r="BD6" i="11"/>
  <c r="BF5" i="11" l="1"/>
  <c r="BF4" i="11" l="1"/>
  <c r="BE6" i="11" s="1"/>
  <c r="BF6" i="11"/>
  <c r="BG5" i="11"/>
  <c r="BG6" i="11" l="1"/>
  <c r="BH5" i="11"/>
  <c r="BI5" i="11" l="1"/>
  <c r="BH6" i="11"/>
  <c r="BJ5" i="11" l="1"/>
  <c r="BI6" i="11"/>
  <c r="BK5" i="11" l="1"/>
  <c r="BJ6" i="11"/>
  <c r="BL5" i="11" l="1"/>
  <c r="BL6" i="11" s="1"/>
  <c r="BK6" i="11"/>
</calcChain>
</file>

<file path=xl/sharedStrings.xml><?xml version="1.0" encoding="utf-8"?>
<sst xmlns="http://schemas.openxmlformats.org/spreadsheetml/2006/main" count="174" uniqueCount="140">
  <si>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</si>
  <si>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PLANIFICACIÓN ORGANIZACIONAL TÁCTICA 2024</t>
  </si>
  <si>
    <t>GRÁFICO GANTT SIMPLE de Vertex42.com</t>
  </si>
  <si>
    <t>Escriba el nombre de la compañía en la celda B2.</t>
  </si>
  <si>
    <t>UNIDAD NACIONAL DE PROTECCIÓN</t>
  </si>
  <si>
    <t>https://www.vertex42.com/ExcelTemplates/simple-gantt-chart.html</t>
  </si>
  <si>
    <t>Escriba el nombre del responsable del proyecto en la celda B3. Escriba la fecha de comienzo del proyecto en la celda E3. Inicio del proyecto: la etiqueta se encuentra en la celda C3.</t>
  </si>
  <si>
    <t>Responsable del proyecto</t>
  </si>
  <si>
    <t>Inicio del proyecto:</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</si>
  <si>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</si>
  <si>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Semana para mostrar:</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</si>
  <si>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</si>
  <si>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</si>
  <si>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TAREA</t>
  </si>
  <si>
    <t>ASIGNADO
A</t>
  </si>
  <si>
    <t>PROGRESO</t>
  </si>
  <si>
    <t>INICIO</t>
  </si>
  <si>
    <t>FIN</t>
  </si>
  <si>
    <t>DÍAS</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</si>
  <si>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</si>
  <si>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</si>
  <si>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1. Proyecto Observatorio Semillero de Investigación - OSI</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</si>
  <si>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</si>
  <si>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 xml:space="preserve">1.1 Revisar (definir) Política de Gestión de Conocimiento - articulación con otras iniciativas </t>
  </si>
  <si>
    <t>DIEGO DAVILA - YOLMAN TOVAR</t>
  </si>
  <si>
    <t>1.2 Articular los objetivos OSI con las políticas de MIPG-SIG</t>
  </si>
  <si>
    <t>DIEGO DAVILA - JOHN SANTAMARÍA</t>
  </si>
  <si>
    <t>1.3 Identificar las áreas de interés para las iniciativas OSI</t>
  </si>
  <si>
    <r>
      <t>Encuesta
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</si>
  <si>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1.4 Revisar el barrodor "Modelo gestión de conocimiento"</t>
  </si>
  <si>
    <t>NATHALIA VARGAS -DIEGO DAVILA - JOHN SANTAMARÍA</t>
  </si>
  <si>
    <t>1.5 Aprobación del modelo de gestión de conocimiento en el SIG</t>
  </si>
  <si>
    <r>
      <t xml:space="preserve">1.6 Realizar una prueba piloto del observatorio </t>
    </r>
    <r>
      <rPr>
        <sz val="11"/>
        <color rgb="FFFF0000"/>
        <rFont val="Calibri"/>
        <family val="2"/>
        <scheme val="minor"/>
      </rPr>
      <t>(Propuesta Fuga del Conocimiento - prepensionados)</t>
    </r>
  </si>
  <si>
    <t>DIEGO DAVILA - JOHN SANTAMARÍA - EQUIPO DE COMUNICACIONES</t>
  </si>
  <si>
    <t xml:space="preserve">1.4.1 Realizar campaña de expectativa de la prueba piloto </t>
  </si>
  <si>
    <t>EQUIPO DE COMUNICACIONES</t>
  </si>
  <si>
    <t>1.4.2 Realizar convocatoria de iniciativas OSI, de acuerdo a las áreas de interés (otras iniciativas de investigación)</t>
  </si>
  <si>
    <t>1.4.3 Selección de equipos de investigación para el desarrollo de las actividades</t>
  </si>
  <si>
    <t>DIEGO DAVILA - JOHN SANTAMARÍA - UNIVERSIDAD DISTRITAL</t>
  </si>
  <si>
    <t>1.4.5 Estructurar el plan de trabajo para realizar  la(s) investigación (es)</t>
  </si>
  <si>
    <t>1.4.6 Ejecutar plan de trabajo - poner en marcha el Semillero de Investigación</t>
  </si>
  <si>
    <t>1.5 Evaluar y realizar ajuste a la prueba piloto (Si aplica)</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</si>
  <si>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</si>
  <si>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2. Estrategia para la revista de gestión de conocimeinto</t>
  </si>
  <si>
    <t>2.1 Revisión de objetivo, viabilidad técnica, financiera, jurídica y administrativa del proceso de indexación</t>
  </si>
  <si>
    <t>DIEGO DAVILA - YOLMAN TOVAR - JOHN SANTAMARÍA</t>
  </si>
  <si>
    <t>2.2 Conformación del Comité Editorial</t>
  </si>
  <si>
    <t>2.3 Identificar las áreas de interés o líneas editoriales</t>
  </si>
  <si>
    <r>
      <rPr>
        <b/>
        <sz val="11"/>
        <color theme="1"/>
        <rFont val="Calibri"/>
        <family val="2"/>
        <scheme val="minor"/>
      </rPr>
      <t>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</si>
  <si>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2.4 Estructurar el plan de trabajo para realizar publicaciones (trimestrales, semestrales o anuales)</t>
  </si>
  <si>
    <t>2.5 Relanzamiento de la revista "Conectando Conocimiento"</t>
  </si>
  <si>
    <t xml:space="preserve">2.6 Ejecutar plan de trabajo - publicaciones trimestrales o semestrales </t>
  </si>
  <si>
    <t>2.7 Evaluar resultados y realizar ajustes</t>
  </si>
  <si>
    <t>Bloque de título fase de ejemplo</t>
  </si>
  <si>
    <t>3. Réplicas del conocimiento (Auxilios educativos)</t>
  </si>
  <si>
    <t xml:space="preserve">3.1 Actualizar las bases de información de los auxilios educativos </t>
  </si>
  <si>
    <t>3.2 Actualizar la base de información de los gestores de conocimiento</t>
  </si>
  <si>
    <t>3.3 Actualizar el GTH-FT-204-V1 Formato de Replica  de Conocimiento</t>
  </si>
  <si>
    <t>3.4 Estructurar un procedimiento y/o guía para las réplicas del conocimiento</t>
  </si>
  <si>
    <r>
      <rPr>
        <b/>
        <sz val="11"/>
        <color theme="1"/>
        <rFont val="Calibri"/>
        <family val="2"/>
        <scheme val="minor"/>
      </rPr>
      <t>Segmentar por NBC
Herramientas:</t>
    </r>
    <r>
      <rPr>
        <sz val="11"/>
        <color theme="1"/>
        <rFont val="Calibri"/>
        <family val="2"/>
        <scheme val="minor"/>
      </rPr>
      <t xml:space="preserve">
- Artículo de reflexión e investigación 
- Ensayos
- (Titulo, autor, palabras claves, año, resumen, tipo de criterio)
- Infografía
- Podcast - Dialogos del conocimiento
- Réplicas del conocimiento (En el marco de la semana del conocimiento y la innovación)</t>
    </r>
  </si>
  <si>
    <t xml:space="preserve">3.5 Revisar, aprobar y ejecutar las réplicas de conocimiento </t>
  </si>
  <si>
    <t>3.5 Aplicar el procedimientos y/o guía junto a los formatos en las futuras transferencias de conocimiento</t>
  </si>
  <si>
    <t>4. Proyectos de Aprendizaje en Equipo - PAE</t>
  </si>
  <si>
    <t xml:space="preserve">4.1 Realizar campaña de expectativa </t>
  </si>
  <si>
    <t>4.2 Realizar convocatoria de iniciativas PAE</t>
  </si>
  <si>
    <t xml:space="preserve">4.3 Socializar la guía y formatos PAE, a los interesados en presentar iniciativas </t>
  </si>
  <si>
    <t xml:space="preserve">4.4 Apoyar en la correcta formulación de PAE a interesados en presentar iniciativas </t>
  </si>
  <si>
    <t>4.5 Evaluar resultados y realizar ajustes</t>
  </si>
  <si>
    <t>5. Fuga de conocimiento</t>
  </si>
  <si>
    <t>5.1 Revisar la inclusión de un apartado de Fuga de Conocimiento en la Política de Gestión del Conocimiento</t>
  </si>
  <si>
    <t>5.2 Definir junto con el equipo de comunicación la estrategia "Tejiendo Experiencias" (Formatos, tiempos, temas, etc.)</t>
  </si>
  <si>
    <t>5.3 Segmentar por grupos a los servidores públicos prepensionados</t>
  </si>
  <si>
    <t xml:space="preserve">5.4 Definir la metodología y los ejes temáticos a tratar en cada sesión de "Tejiendo Experiencias" </t>
  </si>
  <si>
    <t xml:space="preserve">5.5 Ejecutar las sesiones "Tejiendo Experiencias" </t>
  </si>
  <si>
    <t>5.6 Realizar relatorías de la sesiones ejecutadas</t>
  </si>
  <si>
    <t>5.6 Avanzar en la construcción de los productos derivados del proceso</t>
  </si>
  <si>
    <t>5.7 Evaluar resultados y realizar ajustes</t>
  </si>
  <si>
    <t>6. Encuentros gestores de conocimiento</t>
  </si>
  <si>
    <t>6.1 Actualizar base de datos de gestores del conocimiento</t>
  </si>
  <si>
    <t xml:space="preserve">JOHN SANTAMARÍA </t>
  </si>
  <si>
    <t xml:space="preserve">6.1.1 Solictud de pieza y lanzamiento de convocatoria </t>
  </si>
  <si>
    <t>6.1.2 Selección de gestores de conocimiento</t>
  </si>
  <si>
    <t>6.2 Planear los encuentros de gestores del conocimiento</t>
  </si>
  <si>
    <t>JOHN SANTAMARÍA  - RUTH SANABRIA</t>
  </si>
  <si>
    <r>
      <t xml:space="preserve">Número de espacios planeados (3 espacios al año)
- </t>
    </r>
    <r>
      <rPr>
        <sz val="11"/>
        <color theme="1"/>
        <rFont val="Calibri"/>
        <family val="2"/>
        <scheme val="minor"/>
      </rPr>
      <t xml:space="preserve">Marzo 2024 (15 de marzo) 
Bienvenida a los gestores (Definición de gestión del conocimiento, definición de los auxilios educativos y Rol de los gestores) 
Dinámicas:
Espacios:
Materiales:
- Julio (10 de julio)
- Octubre (10 de octubre) 
</t>
    </r>
    <r>
      <rPr>
        <b/>
        <sz val="11"/>
        <color theme="1"/>
        <rFont val="Calibri"/>
        <family val="2"/>
        <scheme val="minor"/>
      </rPr>
      <t>Nota</t>
    </r>
    <r>
      <rPr>
        <sz val="11"/>
        <color theme="1"/>
        <rFont val="Calibri"/>
        <family val="2"/>
        <scheme val="minor"/>
      </rPr>
      <t>: la planeación de los dos espacios restantes se realizará con base a el diagnóstico del encuentro anterior.</t>
    </r>
  </si>
  <si>
    <t>6.3 Ejecutar los encuentros</t>
  </si>
  <si>
    <t>RUTH SANABRIA</t>
  </si>
  <si>
    <t>6.3.1 Ejecutar primero encuentro</t>
  </si>
  <si>
    <t>6.3.2 Ejecutar segundo encuentro</t>
  </si>
  <si>
    <t>6.3.3 Ejecutar tercer encuentro</t>
  </si>
  <si>
    <t>6.4 Evaluar resultados y realizar ajustes</t>
  </si>
  <si>
    <t>7. Sala del conocimiento y pausas del conocimiento</t>
  </si>
  <si>
    <t xml:space="preserve">7.1 Definir la estrategia para las pausas del conocimeinto </t>
  </si>
  <si>
    <t>* Solicitar un segmento en Talunto Humano TV
En ciho espacio se utilizarán diferentes formatos de video, para explicar un tema específico que tenga que ver con la misionalidad de la UNP.</t>
  </si>
  <si>
    <t>7.2 Realizar una mesa de trabajo con el equipo de comunicaciones de la STH</t>
  </si>
  <si>
    <t>RUTH SANABRIA -JOHN SANTAMARÍA</t>
  </si>
  <si>
    <t xml:space="preserve">* Definir los formatos de viideo para el segmento
* Definir el tiempo disponible
* Definir los primeros dos (2) temas
*Definir la población que participará en la elaboración del segmento </t>
  </si>
  <si>
    <t xml:space="preserve">7.3 Ejecución del segmento </t>
  </si>
  <si>
    <t>7.4 Recibir y gestionar la nueva sala del conocimiento y la innovación</t>
  </si>
  <si>
    <t>7.5 Lanzamiento de la sala del conocimiento y la innovación</t>
  </si>
  <si>
    <t xml:space="preserve">RUTH SANABRIA </t>
  </si>
  <si>
    <t>7.5.1 Realizar una mesa de trabajo con el equipo de comunicaciones de la STH</t>
  </si>
  <si>
    <t>7.6 Evaluar resultados y realizar ajustes</t>
  </si>
  <si>
    <t>8. Cultura de gestión de conocimiento</t>
  </si>
  <si>
    <t>8.1 Realizar mesa de trabajo con el responsable de definir el concepto de Cultura Organizacional</t>
  </si>
  <si>
    <t>JORGE HERNANDEZ - JOHN SANTAMARÍA</t>
  </si>
  <si>
    <t>8.2 Apoyar la construcción del documento que se realice para caracterizar la cultura organizacional</t>
  </si>
  <si>
    <t>JOHN SANTAMARÍA</t>
  </si>
  <si>
    <t>6/4/202</t>
  </si>
  <si>
    <t xml:space="preserve">8.3 Socialización del documento de cultura organizacional </t>
  </si>
  <si>
    <t>8.4 Evaluar resultados y realizar ajustes</t>
  </si>
  <si>
    <t>9. Semana del conocimiento y la innovación (Julio)</t>
  </si>
  <si>
    <t>9.1 Realizar mesa de trabajo para definir las lineas de acción para la semana del conocimiento y la innovación</t>
  </si>
  <si>
    <t>GRUPO DE CAPACITACIÓN, SUBDIRECCIÓN DE TALENTO HUMANO Y SUBDIRECCIÓN DE PROTECCIÓN</t>
  </si>
  <si>
    <t>* Definir los temas que se quieren abordart en dicah semana
* Defirnir entidades externas que serán invitadas
* Defirnir fechas específicas
* Definir estrategias comunicativas 
* Definir distribución de tiempos y espacios
* Definir responsabilidades</t>
  </si>
  <si>
    <t xml:space="preserve">9.2 Realizar campaña de expectativa de la semana de conocimiento y la innovación </t>
  </si>
  <si>
    <t>9.3 Ejecutar la semana del concocimiento con lo que se planee y determine desde las mesas de trabajo</t>
  </si>
  <si>
    <t>9.4 Evaluar resultados y realizar ajustes</t>
  </si>
  <si>
    <t>10. Formulario Único de Reporte para el Avance de la Gestión</t>
  </si>
  <si>
    <t>10.1 Realizar mesa de trabajo para definir planes de acción para las diferentes lineas del FURAG</t>
  </si>
  <si>
    <t xml:space="preserve">GRUPO DE CAPACITACIÓN, SUBDIRECCIÓN DE TALENTO HUMANO </t>
  </si>
  <si>
    <t>* Gestión Documental - (Inventario del conocimiento explicito)
* OAPI - Mapa de reiesgo (Riesgo fuga de conocimiento)
* OAPI - (ideación de la entidad y analiza los resultados)
* OAPI - pruebas de experimentación y toma decisiones sobre los resultados.
* Despacho STH - Cultura Organizacional
* Despacho STH - Procesos de innovación 
* Despacho STH y OAPI- seguimiento, evalúa los resultados y toma acciones de mejora.  
* Despacho STH - Repositorio de buenas prácticas y lecciones aprendidas
* Despacho STH y OAPI- herramientas de analítica institucional para el tratamiento de datos
* Despacho STH y OAPI- Determinar estrategias o piliticas institucionales para Llevar a cabo análisis descriptivos, predictivos y prospectivos
* Despacho STH y OAPI- programas, convocatorias o premios nacionales e internacionales con las buenas prácticas
* Alta dirección, DAFP y Universidades - Redes de conocimientos y buenas prácticas</t>
  </si>
  <si>
    <t>10.2 Poner en marcha lo planes de acción</t>
  </si>
  <si>
    <t>10.3 Evaluar resultados y realizar ajustes</t>
  </si>
  <si>
    <r>
      <rPr>
        <b/>
        <sz val="14"/>
        <color theme="0"/>
        <rFont val="Calibri"/>
        <family val="2"/>
        <scheme val="minor"/>
      </rPr>
      <t xml:space="preserve">NOTA: </t>
    </r>
    <r>
      <rPr>
        <sz val="14"/>
        <color theme="0"/>
        <rFont val="Calibri"/>
        <family val="2"/>
        <scheme val="minor"/>
      </rPr>
      <t>Las estrategias comunicativas están en cada una de las diferentes lineas de acción</t>
    </r>
  </si>
  <si>
    <t>Esta fila indica el final de la programación del proyecto. NO escriba nada en esta fila. 
Inserte nuevas filas encima de ésta para continuar creando la programación del proyecto.</t>
  </si>
  <si>
    <t>Inserte nuevas filas ENCIMA de ésta</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</si>
  <si>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</si>
  <si>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</si>
  <si>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</si>
  <si>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Hay 2 hojas de cálculo en este libro. 
ParteDeHoras
Información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</si>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</sst>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
    <numFmt numFmtId="168" formatCode="ddd\,\ yyyy\-mm\-dd;@"/>
    <numFmt numFmtId="169" formatCode="d\ &quot;de&quot;\ mmmm\ &quot;de&quot;\ yyyy"/>
  </numFmts>
  <fonts count="40">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0"/>
      <name val="Calibri"/>
      <family val="2"/>
      <scheme val="minor"/>
    </font>
    <font>
      <sz val="10"/>
      <color theme="0"/>
      <name val="Arial"/>
      <family val="2"/>
    </font>
    <font>
      <b/>
      <sz val="22"/>
      <color rgb="FF002060"/>
      <name val="Calibri"/>
      <family val="2"/>
      <scheme val="minor"/>
    </font>
    <font>
      <sz val="14"/>
      <color theme="0"/>
      <name val="Calibri"/>
      <family val="2"/>
      <scheme val="minor"/>
    </font>
    <font>
      <b/>
      <sz val="14"/>
      <color theme="0"/>
      <name val="Calibri"/>
      <family val="2"/>
      <scheme val="minor"/>
    </font>
  </fonts>
  <fills count="5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7D"/>
        <bgColor indexed="64"/>
      </patternFill>
    </fill>
    <fill>
      <patternFill patternType="solid">
        <fgColor rgb="FFFFFFDD"/>
        <bgColor indexed="64"/>
      </patternFill>
    </fill>
    <fill>
      <patternFill patternType="solid">
        <fgColor theme="9" tint="0.39997558519241921"/>
        <bgColor indexed="64"/>
      </patternFill>
    </fill>
    <fill>
      <patternFill patternType="solid">
        <fgColor theme="9"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12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0" fontId="5" fillId="0" borderId="2" xfId="0" applyFont="1" applyBorder="1" applyAlignment="1">
      <alignment horizontal="center" vertical="center"/>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0" fillId="0" borderId="10" xfId="0" applyBorder="1"/>
    <xf numFmtId="0" fontId="5" fillId="0" borderId="0" xfId="0" applyFont="1" applyAlignment="1">
      <alignment vertical="top"/>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3" borderId="2" xfId="10" applyFill="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9" fillId="4" borderId="2" xfId="10" applyFill="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9" fillId="11" borderId="2" xfId="10"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10" borderId="2" xfId="10" applyFill="1">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7" fontId="11" fillId="7" borderId="6" xfId="0" applyNumberFormat="1" applyFont="1" applyFill="1" applyBorder="1" applyAlignment="1">
      <alignment horizontal="center" vertical="center"/>
    </xf>
    <xf numFmtId="167" fontId="11" fillId="7" borderId="0" xfId="0" applyNumberFormat="1" applyFont="1" applyFill="1" applyAlignment="1">
      <alignment horizontal="center" vertical="center"/>
    </xf>
    <xf numFmtId="167" fontId="11" fillId="7" borderId="7" xfId="0" applyNumberFormat="1" applyFont="1" applyFill="1" applyBorder="1" applyAlignment="1">
      <alignment horizontal="center" vertical="center"/>
    </xf>
    <xf numFmtId="0" fontId="22" fillId="0" borderId="0" xfId="0" applyFont="1"/>
    <xf numFmtId="0" fontId="35" fillId="0" borderId="0" xfId="0" applyFont="1"/>
    <xf numFmtId="0" fontId="32" fillId="0" borderId="0" xfId="0" applyFont="1"/>
    <xf numFmtId="0" fontId="36" fillId="0" borderId="0" xfId="1" applyFont="1" applyProtection="1">
      <alignment vertical="top"/>
    </xf>
    <xf numFmtId="0" fontId="37" fillId="0" borderId="0" xfId="6" applyFont="1"/>
    <xf numFmtId="0" fontId="6" fillId="5"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0" fillId="3" borderId="2" xfId="12" applyFont="1" applyFill="1" applyAlignment="1">
      <alignment horizontal="left" vertical="center" wrapText="1" indent="2"/>
    </xf>
    <xf numFmtId="0" fontId="0" fillId="10" borderId="2" xfId="12" applyFont="1" applyFill="1" applyAlignment="1">
      <alignment horizontal="left" vertical="center" wrapText="1" indent="2"/>
    </xf>
    <xf numFmtId="0" fontId="0" fillId="11" borderId="2" xfId="12" applyFont="1" applyFill="1" applyAlignment="1">
      <alignment horizontal="left" vertical="center" wrapText="1" indent="2"/>
    </xf>
    <xf numFmtId="0" fontId="0" fillId="4" borderId="2" xfId="12" applyFont="1" applyFill="1" applyAlignment="1">
      <alignment horizontal="left" vertical="center" wrapText="1" indent="2"/>
    </xf>
    <xf numFmtId="0" fontId="9" fillId="4" borderId="2" xfId="11" applyFill="1" applyAlignment="1">
      <alignment horizontal="center" vertical="center" wrapText="1"/>
    </xf>
    <xf numFmtId="0" fontId="9" fillId="3" borderId="2" xfId="11" applyFill="1" applyAlignment="1">
      <alignment horizontal="center" vertical="center" wrapText="1"/>
    </xf>
    <xf numFmtId="0" fontId="6" fillId="3" borderId="2" xfId="12" applyFont="1" applyFill="1" applyAlignment="1">
      <alignment horizontal="left" vertical="center" wrapText="1" indent="2"/>
    </xf>
    <xf numFmtId="0" fontId="6" fillId="4" borderId="2" xfId="12" applyFont="1" applyFill="1" applyAlignment="1">
      <alignment horizontal="left" vertical="center" wrapText="1" indent="2"/>
    </xf>
    <xf numFmtId="0" fontId="9" fillId="11" borderId="2" xfId="11" applyFill="1" applyAlignment="1">
      <alignment horizontal="center" vertical="center" wrapText="1"/>
    </xf>
    <xf numFmtId="0" fontId="9" fillId="10" borderId="2" xfId="11" applyFill="1" applyAlignment="1">
      <alignment horizontal="center" vertical="center" wrapText="1"/>
    </xf>
    <xf numFmtId="0" fontId="6" fillId="46" borderId="2" xfId="0" applyFont="1" applyFill="1" applyBorder="1" applyAlignment="1">
      <alignment horizontal="left" vertical="center" wrapText="1" indent="1"/>
    </xf>
    <xf numFmtId="0" fontId="9" fillId="46" borderId="2" xfId="11" applyFill="1">
      <alignment horizontal="center" vertical="center"/>
    </xf>
    <xf numFmtId="9" fontId="5" fillId="46" borderId="2" xfId="2" applyFont="1" applyFill="1" applyBorder="1" applyAlignment="1">
      <alignment horizontal="center" vertical="center"/>
    </xf>
    <xf numFmtId="166" fontId="0" fillId="46" borderId="2" xfId="0" applyNumberFormat="1" applyFill="1" applyBorder="1" applyAlignment="1">
      <alignment horizontal="center" vertical="center"/>
    </xf>
    <xf numFmtId="166" fontId="5" fillId="46" borderId="2" xfId="0" applyNumberFormat="1" applyFont="1" applyFill="1" applyBorder="1" applyAlignment="1">
      <alignment horizontal="center" vertical="center"/>
    </xf>
    <xf numFmtId="0" fontId="0" fillId="47" borderId="2" xfId="12" applyFont="1" applyFill="1" applyAlignment="1">
      <alignment horizontal="left" vertical="center" wrapText="1" indent="2"/>
    </xf>
    <xf numFmtId="0" fontId="9" fillId="47" borderId="2" xfId="11" applyFill="1" applyAlignment="1">
      <alignment horizontal="center" vertical="center" wrapText="1"/>
    </xf>
    <xf numFmtId="9" fontId="5" fillId="47" borderId="2" xfId="2" applyFont="1" applyFill="1" applyBorder="1" applyAlignment="1">
      <alignment horizontal="center" vertical="center"/>
    </xf>
    <xf numFmtId="166" fontId="9" fillId="47" borderId="2" xfId="10" applyFill="1">
      <alignment horizontal="center" vertical="center"/>
    </xf>
    <xf numFmtId="0" fontId="6" fillId="48" borderId="2" xfId="0" applyFont="1" applyFill="1" applyBorder="1" applyAlignment="1">
      <alignment horizontal="left" vertical="center" wrapText="1" indent="1"/>
    </xf>
    <xf numFmtId="0" fontId="9" fillId="48" borderId="2" xfId="11" applyFill="1">
      <alignment horizontal="center" vertical="center"/>
    </xf>
    <xf numFmtId="9" fontId="5" fillId="48" borderId="2" xfId="2" applyFont="1" applyFill="1" applyBorder="1" applyAlignment="1">
      <alignment horizontal="center" vertical="center"/>
    </xf>
    <xf numFmtId="166" fontId="0" fillId="48" borderId="2" xfId="0" applyNumberFormat="1" applyFill="1" applyBorder="1" applyAlignment="1">
      <alignment horizontal="center" vertical="center"/>
    </xf>
    <xf numFmtId="166" fontId="5" fillId="48" borderId="2" xfId="0" applyNumberFormat="1" applyFont="1" applyFill="1" applyBorder="1" applyAlignment="1">
      <alignment horizontal="center" vertical="center"/>
    </xf>
    <xf numFmtId="0" fontId="0" fillId="49" borderId="2" xfId="12" applyFont="1" applyFill="1" applyAlignment="1">
      <alignment horizontal="left" vertical="center" wrapText="1" indent="2"/>
    </xf>
    <xf numFmtId="0" fontId="9" fillId="49" borderId="2" xfId="11" applyFill="1" applyAlignment="1">
      <alignment horizontal="center" vertical="center" wrapText="1"/>
    </xf>
    <xf numFmtId="9" fontId="5" fillId="49" borderId="2" xfId="2" applyFont="1" applyFill="1" applyBorder="1" applyAlignment="1">
      <alignment horizontal="center" vertical="center"/>
    </xf>
    <xf numFmtId="166" fontId="9" fillId="49" borderId="2" xfId="10" applyFill="1">
      <alignment horizontal="center" vertical="center"/>
    </xf>
    <xf numFmtId="0" fontId="22" fillId="45" borderId="2" xfId="11" applyFont="1" applyFill="1">
      <alignment horizontal="center" vertical="center"/>
    </xf>
    <xf numFmtId="9" fontId="22" fillId="45" borderId="2" xfId="2" applyFont="1" applyFill="1" applyBorder="1" applyAlignment="1">
      <alignment horizontal="center" vertical="center"/>
    </xf>
    <xf numFmtId="166" fontId="22" fillId="45" borderId="2" xfId="10" applyFont="1" applyFill="1">
      <alignment horizontal="center" vertical="center"/>
    </xf>
    <xf numFmtId="0" fontId="38" fillId="45" borderId="2" xfId="12" applyFont="1" applyFill="1" applyAlignment="1">
      <alignment horizontal="left" vertical="center" wrapText="1" indent="2"/>
    </xf>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8" fontId="9" fillId="0" borderId="3" xfId="9"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FFDD"/>
      <color rgb="FFFFFF7D"/>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4</xdr:row>
      <xdr:rowOff>139411</xdr:rowOff>
    </xdr:to>
    <xdr:pic>
      <xdr:nvPicPr>
        <xdr:cNvPr id="4" name="Imagen 3" descr="light logo">
          <a:extLst>
            <a:ext uri="{FF2B5EF4-FFF2-40B4-BE49-F238E27FC236}">
              <a16:creationId xmlns:a16="http://schemas.microsoft.com/office/drawing/2014/main" id="{4415075A-20A7-4EA9-B35D-496CAC0B2FF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30307</xdr:colOff>
      <xdr:row>0</xdr:row>
      <xdr:rowOff>0</xdr:rowOff>
    </xdr:from>
    <xdr:to>
      <xdr:col>69</xdr:col>
      <xdr:colOff>473652</xdr:colOff>
      <xdr:row>8</xdr:row>
      <xdr:rowOff>45027</xdr:rowOff>
    </xdr:to>
    <xdr:pic>
      <xdr:nvPicPr>
        <xdr:cNvPr id="5" name="Imagen 4" descr="light logo">
          <a:extLst>
            <a:ext uri="{FF2B5EF4-FFF2-40B4-BE49-F238E27FC236}">
              <a16:creationId xmlns:a16="http://schemas.microsoft.com/office/drawing/2014/main" id="{370EA503-B038-441E-B727-6249C7369705}"/>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9201534" y="0"/>
          <a:ext cx="4591050" cy="143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95"/>
  <sheetViews>
    <sheetView showGridLines="0" tabSelected="1" showRuler="0" zoomScale="90" zoomScaleNormal="90" zoomScalePageLayoutView="70" workbookViewId="0">
      <pane ySplit="6" topLeftCell="A13" activePane="bottomLeft" state="frozen"/>
      <selection pane="bottomLeft" activeCell="B23" sqref="B23"/>
    </sheetView>
  </sheetViews>
  <sheetFormatPr defaultColWidth="9.140625" defaultRowHeight="30" customHeight="1"/>
  <cols>
    <col min="1" max="1" width="2.7109375" style="40" customWidth="1"/>
    <col min="2" max="2" width="61.140625" customWidth="1"/>
    <col min="3" max="3" width="30"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 min="69" max="70" width="10.28515625"/>
  </cols>
  <sheetData>
    <row r="1" spans="1:64" ht="64.5" hidden="1" customHeight="1">
      <c r="A1" s="41" t="s">
        <v>0</v>
      </c>
      <c r="B1" s="44" t="s">
        <v>1</v>
      </c>
      <c r="C1" s="1"/>
      <c r="D1" s="2"/>
      <c r="E1" s="4"/>
      <c r="F1" s="29"/>
      <c r="G1" s="73"/>
      <c r="H1" s="74"/>
      <c r="I1" s="75" t="s">
        <v>2</v>
      </c>
      <c r="J1" s="73"/>
      <c r="K1" s="73"/>
      <c r="L1" s="73"/>
      <c r="M1" s="73"/>
      <c r="N1" s="73"/>
      <c r="O1" s="73"/>
      <c r="P1" s="73"/>
      <c r="Q1" s="73"/>
      <c r="R1" s="73"/>
      <c r="S1" s="73"/>
      <c r="T1" s="73"/>
      <c r="U1" s="73"/>
      <c r="V1" s="73"/>
      <c r="W1" s="73"/>
      <c r="X1" s="73"/>
      <c r="Y1" s="73"/>
      <c r="Z1" s="73"/>
      <c r="AA1" s="73"/>
      <c r="AB1" s="73"/>
      <c r="AC1" s="73"/>
      <c r="AD1" s="73"/>
      <c r="AE1" s="73"/>
    </row>
    <row r="2" spans="1:64" ht="30" hidden="1" customHeight="1">
      <c r="A2" s="40" t="s">
        <v>3</v>
      </c>
      <c r="B2" s="77" t="s">
        <v>4</v>
      </c>
      <c r="G2" s="73"/>
      <c r="H2" s="73"/>
      <c r="I2" s="76" t="s">
        <v>5</v>
      </c>
      <c r="J2" s="73"/>
      <c r="K2" s="73"/>
      <c r="L2" s="73"/>
      <c r="M2" s="73"/>
      <c r="N2" s="73"/>
      <c r="O2" s="73"/>
      <c r="P2" s="73"/>
      <c r="Q2" s="73"/>
      <c r="R2" s="73"/>
      <c r="S2" s="73"/>
      <c r="T2" s="73"/>
      <c r="U2" s="73"/>
      <c r="V2" s="73"/>
      <c r="W2" s="73"/>
      <c r="X2" s="73"/>
      <c r="Y2" s="73"/>
      <c r="Z2" s="73"/>
      <c r="AA2" s="73"/>
      <c r="AB2" s="73"/>
      <c r="AC2" s="73"/>
      <c r="AD2" s="73"/>
      <c r="AE2" s="73"/>
    </row>
    <row r="3" spans="1:64" ht="17.25" customHeight="1">
      <c r="A3" s="40" t="s">
        <v>6</v>
      </c>
      <c r="B3" s="45" t="s">
        <v>7</v>
      </c>
      <c r="C3" s="117" t="s">
        <v>8</v>
      </c>
      <c r="D3" s="118"/>
      <c r="E3" s="119">
        <v>45337</v>
      </c>
      <c r="F3" s="119"/>
    </row>
    <row r="4" spans="1:64" ht="18" customHeight="1">
      <c r="A4" s="41" t="s">
        <v>9</v>
      </c>
      <c r="C4" s="117" t="s">
        <v>10</v>
      </c>
      <c r="D4" s="118"/>
      <c r="E4" s="7">
        <v>1</v>
      </c>
      <c r="I4" s="114">
        <f>I5</f>
        <v>45334</v>
      </c>
      <c r="J4" s="115"/>
      <c r="K4" s="115"/>
      <c r="L4" s="115"/>
      <c r="M4" s="115"/>
      <c r="N4" s="115"/>
      <c r="O4" s="116"/>
      <c r="P4" s="114">
        <f>P5</f>
        <v>45341</v>
      </c>
      <c r="Q4" s="115"/>
      <c r="R4" s="115"/>
      <c r="S4" s="115"/>
      <c r="T4" s="115"/>
      <c r="U4" s="115"/>
      <c r="V4" s="116"/>
      <c r="W4" s="114">
        <f>W5</f>
        <v>45348</v>
      </c>
      <c r="X4" s="115"/>
      <c r="Y4" s="115"/>
      <c r="Z4" s="115"/>
      <c r="AA4" s="115"/>
      <c r="AB4" s="115"/>
      <c r="AC4" s="116"/>
      <c r="AD4" s="114">
        <f>AD5</f>
        <v>45355</v>
      </c>
      <c r="AE4" s="115"/>
      <c r="AF4" s="115"/>
      <c r="AG4" s="115"/>
      <c r="AH4" s="115"/>
      <c r="AI4" s="115"/>
      <c r="AJ4" s="116"/>
      <c r="AK4" s="114">
        <f>AK5</f>
        <v>45362</v>
      </c>
      <c r="AL4" s="115"/>
      <c r="AM4" s="115"/>
      <c r="AN4" s="115"/>
      <c r="AO4" s="115"/>
      <c r="AP4" s="115"/>
      <c r="AQ4" s="116"/>
      <c r="AR4" s="114">
        <f>AR5</f>
        <v>45369</v>
      </c>
      <c r="AS4" s="115"/>
      <c r="AT4" s="115"/>
      <c r="AU4" s="115"/>
      <c r="AV4" s="115"/>
      <c r="AW4" s="115"/>
      <c r="AX4" s="116"/>
      <c r="AY4" s="114">
        <f>AY5</f>
        <v>45376</v>
      </c>
      <c r="AZ4" s="115"/>
      <c r="BA4" s="115"/>
      <c r="BB4" s="115"/>
      <c r="BC4" s="115"/>
      <c r="BD4" s="115"/>
      <c r="BE4" s="116"/>
      <c r="BF4" s="114">
        <f>BF5</f>
        <v>45383</v>
      </c>
      <c r="BG4" s="115"/>
      <c r="BH4" s="115"/>
      <c r="BI4" s="115"/>
      <c r="BJ4" s="115"/>
      <c r="BK4" s="115"/>
      <c r="BL4" s="116"/>
    </row>
    <row r="5" spans="1:64" ht="15" customHeight="1">
      <c r="A5" s="41" t="s">
        <v>11</v>
      </c>
      <c r="B5" s="54"/>
      <c r="C5" s="54"/>
      <c r="D5" s="54"/>
      <c r="E5" s="54"/>
      <c r="F5" s="54"/>
      <c r="G5" s="54"/>
      <c r="I5" s="70">
        <f>Inicio_del_proyecto-WEEKDAY(Inicio_del_proyecto,1)+2+7*(Semana_para_mostrar-1)</f>
        <v>45334</v>
      </c>
      <c r="J5" s="71">
        <f>I5+1</f>
        <v>45335</v>
      </c>
      <c r="K5" s="71">
        <f t="shared" ref="K5:AX5" si="0">J5+1</f>
        <v>45336</v>
      </c>
      <c r="L5" s="71">
        <f t="shared" si="0"/>
        <v>45337</v>
      </c>
      <c r="M5" s="71">
        <f t="shared" si="0"/>
        <v>45338</v>
      </c>
      <c r="N5" s="71">
        <f t="shared" si="0"/>
        <v>45339</v>
      </c>
      <c r="O5" s="72">
        <f t="shared" si="0"/>
        <v>45340</v>
      </c>
      <c r="P5" s="70">
        <f>O5+1</f>
        <v>45341</v>
      </c>
      <c r="Q5" s="71">
        <f>P5+1</f>
        <v>45342</v>
      </c>
      <c r="R5" s="71">
        <f t="shared" si="0"/>
        <v>45343</v>
      </c>
      <c r="S5" s="71">
        <f t="shared" si="0"/>
        <v>45344</v>
      </c>
      <c r="T5" s="71">
        <f t="shared" si="0"/>
        <v>45345</v>
      </c>
      <c r="U5" s="71">
        <f t="shared" si="0"/>
        <v>45346</v>
      </c>
      <c r="V5" s="72">
        <f t="shared" si="0"/>
        <v>45347</v>
      </c>
      <c r="W5" s="70">
        <f>V5+1</f>
        <v>45348</v>
      </c>
      <c r="X5" s="71">
        <f>W5+1</f>
        <v>45349</v>
      </c>
      <c r="Y5" s="71">
        <f t="shared" si="0"/>
        <v>45350</v>
      </c>
      <c r="Z5" s="71">
        <f t="shared" si="0"/>
        <v>45351</v>
      </c>
      <c r="AA5" s="71">
        <f t="shared" si="0"/>
        <v>45352</v>
      </c>
      <c r="AB5" s="71">
        <f t="shared" si="0"/>
        <v>45353</v>
      </c>
      <c r="AC5" s="72">
        <f t="shared" si="0"/>
        <v>45354</v>
      </c>
      <c r="AD5" s="70">
        <f>AC5+1</f>
        <v>45355</v>
      </c>
      <c r="AE5" s="71">
        <f>AD5+1</f>
        <v>45356</v>
      </c>
      <c r="AF5" s="71">
        <f t="shared" si="0"/>
        <v>45357</v>
      </c>
      <c r="AG5" s="71">
        <f t="shared" si="0"/>
        <v>45358</v>
      </c>
      <c r="AH5" s="71">
        <f t="shared" si="0"/>
        <v>45359</v>
      </c>
      <c r="AI5" s="71">
        <f t="shared" si="0"/>
        <v>45360</v>
      </c>
      <c r="AJ5" s="72">
        <f t="shared" si="0"/>
        <v>45361</v>
      </c>
      <c r="AK5" s="70">
        <f>AJ5+1</f>
        <v>45362</v>
      </c>
      <c r="AL5" s="71">
        <f>AK5+1</f>
        <v>45363</v>
      </c>
      <c r="AM5" s="71">
        <f t="shared" si="0"/>
        <v>45364</v>
      </c>
      <c r="AN5" s="71">
        <f t="shared" si="0"/>
        <v>45365</v>
      </c>
      <c r="AO5" s="71">
        <f t="shared" si="0"/>
        <v>45366</v>
      </c>
      <c r="AP5" s="71">
        <f t="shared" si="0"/>
        <v>45367</v>
      </c>
      <c r="AQ5" s="72">
        <f t="shared" si="0"/>
        <v>45368</v>
      </c>
      <c r="AR5" s="70">
        <f>AQ5+1</f>
        <v>45369</v>
      </c>
      <c r="AS5" s="71">
        <f>AR5+1</f>
        <v>45370</v>
      </c>
      <c r="AT5" s="71">
        <f t="shared" si="0"/>
        <v>45371</v>
      </c>
      <c r="AU5" s="71">
        <f t="shared" si="0"/>
        <v>45372</v>
      </c>
      <c r="AV5" s="71">
        <f t="shared" si="0"/>
        <v>45373</v>
      </c>
      <c r="AW5" s="71">
        <f t="shared" si="0"/>
        <v>45374</v>
      </c>
      <c r="AX5" s="72">
        <f t="shared" si="0"/>
        <v>45375</v>
      </c>
      <c r="AY5" s="70">
        <f>AX5+1</f>
        <v>45376</v>
      </c>
      <c r="AZ5" s="71">
        <f>AY5+1</f>
        <v>45377</v>
      </c>
      <c r="BA5" s="71">
        <f t="shared" ref="BA5:BE5" si="1">AZ5+1</f>
        <v>45378</v>
      </c>
      <c r="BB5" s="71">
        <f t="shared" si="1"/>
        <v>45379</v>
      </c>
      <c r="BC5" s="71">
        <f t="shared" si="1"/>
        <v>45380</v>
      </c>
      <c r="BD5" s="71">
        <f t="shared" si="1"/>
        <v>45381</v>
      </c>
      <c r="BE5" s="72">
        <f t="shared" si="1"/>
        <v>45382</v>
      </c>
      <c r="BF5" s="70">
        <f>BE5+1</f>
        <v>45383</v>
      </c>
      <c r="BG5" s="71">
        <f>BF5+1</f>
        <v>45384</v>
      </c>
      <c r="BH5" s="71">
        <f t="shared" ref="BH5:BL5" si="2">BG5+1</f>
        <v>45385</v>
      </c>
      <c r="BI5" s="71">
        <f t="shared" si="2"/>
        <v>45386</v>
      </c>
      <c r="BJ5" s="71">
        <f t="shared" si="2"/>
        <v>45387</v>
      </c>
      <c r="BK5" s="71">
        <f t="shared" si="2"/>
        <v>45388</v>
      </c>
      <c r="BL5" s="72">
        <f t="shared" si="2"/>
        <v>45389</v>
      </c>
    </row>
    <row r="6" spans="1:64" ht="30" customHeight="1" thickBot="1">
      <c r="A6" s="41" t="s">
        <v>12</v>
      </c>
      <c r="B6" s="8" t="s">
        <v>13</v>
      </c>
      <c r="C6" s="9" t="s">
        <v>14</v>
      </c>
      <c r="D6" s="9" t="s">
        <v>15</v>
      </c>
      <c r="E6" s="9" t="s">
        <v>16</v>
      </c>
      <c r="F6" s="9" t="s">
        <v>17</v>
      </c>
      <c r="G6" s="9"/>
      <c r="H6" s="9" t="s">
        <v>18</v>
      </c>
      <c r="I6" s="10" t="str">
        <f t="shared" ref="I6" si="3">LEFT(TEXT(I5,"ddd"),1)</f>
        <v>l</v>
      </c>
      <c r="J6" s="10" t="str">
        <f t="shared" ref="J6:AR6" si="4">LEFT(TEXT(J5,"ddd"),1)</f>
        <v>m</v>
      </c>
      <c r="K6" s="10" t="str">
        <f t="shared" si="4"/>
        <v>m</v>
      </c>
      <c r="L6" s="10" t="str">
        <f t="shared" si="4"/>
        <v>j</v>
      </c>
      <c r="M6" s="10" t="str">
        <f t="shared" si="4"/>
        <v>v</v>
      </c>
      <c r="N6" s="10" t="str">
        <f t="shared" si="4"/>
        <v>s</v>
      </c>
      <c r="O6" s="10" t="str">
        <f t="shared" si="4"/>
        <v>d</v>
      </c>
      <c r="P6" s="10" t="str">
        <f t="shared" si="4"/>
        <v>l</v>
      </c>
      <c r="Q6" s="10" t="str">
        <f t="shared" si="4"/>
        <v>m</v>
      </c>
      <c r="R6" s="10" t="str">
        <f t="shared" si="4"/>
        <v>m</v>
      </c>
      <c r="S6" s="10" t="str">
        <f t="shared" si="4"/>
        <v>j</v>
      </c>
      <c r="T6" s="10" t="str">
        <f t="shared" si="4"/>
        <v>v</v>
      </c>
      <c r="U6" s="10" t="str">
        <f t="shared" si="4"/>
        <v>s</v>
      </c>
      <c r="V6" s="10" t="str">
        <f t="shared" si="4"/>
        <v>d</v>
      </c>
      <c r="W6" s="10" t="str">
        <f t="shared" si="4"/>
        <v>l</v>
      </c>
      <c r="X6" s="10" t="str">
        <f t="shared" si="4"/>
        <v>m</v>
      </c>
      <c r="Y6" s="10" t="str">
        <f t="shared" si="4"/>
        <v>m</v>
      </c>
      <c r="Z6" s="10" t="str">
        <f t="shared" si="4"/>
        <v>j</v>
      </c>
      <c r="AA6" s="10" t="str">
        <f t="shared" si="4"/>
        <v>v</v>
      </c>
      <c r="AB6" s="10" t="str">
        <f t="shared" si="4"/>
        <v>s</v>
      </c>
      <c r="AC6" s="10" t="str">
        <f t="shared" si="4"/>
        <v>d</v>
      </c>
      <c r="AD6" s="10" t="str">
        <f t="shared" si="4"/>
        <v>l</v>
      </c>
      <c r="AE6" s="10" t="str">
        <f t="shared" si="4"/>
        <v>m</v>
      </c>
      <c r="AF6" s="10" t="str">
        <f t="shared" si="4"/>
        <v>m</v>
      </c>
      <c r="AG6" s="10" t="str">
        <f t="shared" si="4"/>
        <v>j</v>
      </c>
      <c r="AH6" s="10" t="str">
        <f t="shared" si="4"/>
        <v>v</v>
      </c>
      <c r="AI6" s="10" t="str">
        <f t="shared" si="4"/>
        <v>s</v>
      </c>
      <c r="AJ6" s="10" t="str">
        <f t="shared" si="4"/>
        <v>d</v>
      </c>
      <c r="AK6" s="10" t="str">
        <f t="shared" si="4"/>
        <v>l</v>
      </c>
      <c r="AL6" s="10" t="str">
        <f t="shared" si="4"/>
        <v>m</v>
      </c>
      <c r="AM6" s="10" t="str">
        <f t="shared" si="4"/>
        <v>m</v>
      </c>
      <c r="AN6" s="10" t="str">
        <f t="shared" si="4"/>
        <v>j</v>
      </c>
      <c r="AO6" s="10" t="str">
        <f t="shared" si="4"/>
        <v>v</v>
      </c>
      <c r="AP6" s="10" t="str">
        <f t="shared" si="4"/>
        <v>s</v>
      </c>
      <c r="AQ6" s="10" t="str">
        <f t="shared" si="4"/>
        <v>d</v>
      </c>
      <c r="AR6" s="10" t="str">
        <f t="shared" si="4"/>
        <v>l</v>
      </c>
      <c r="AS6" s="10" t="str">
        <f t="shared" ref="AS6:BL6" si="5">LEFT(TEXT(AS5,"ddd"),1)</f>
        <v>m</v>
      </c>
      <c r="AT6" s="10" t="str">
        <f t="shared" si="5"/>
        <v>m</v>
      </c>
      <c r="AU6" s="10" t="str">
        <f t="shared" si="5"/>
        <v>j</v>
      </c>
      <c r="AV6" s="10" t="str">
        <f t="shared" si="5"/>
        <v>v</v>
      </c>
      <c r="AW6" s="10" t="str">
        <f t="shared" si="5"/>
        <v>s</v>
      </c>
      <c r="AX6" s="10" t="str">
        <f t="shared" si="5"/>
        <v>d</v>
      </c>
      <c r="AY6" s="10" t="str">
        <f t="shared" si="5"/>
        <v>l</v>
      </c>
      <c r="AZ6" s="10" t="str">
        <f t="shared" si="5"/>
        <v>m</v>
      </c>
      <c r="BA6" s="10" t="str">
        <f t="shared" si="5"/>
        <v>m</v>
      </c>
      <c r="BB6" s="10" t="str">
        <f t="shared" si="5"/>
        <v>j</v>
      </c>
      <c r="BC6" s="10" t="str">
        <f t="shared" si="5"/>
        <v>v</v>
      </c>
      <c r="BD6" s="10" t="str">
        <f t="shared" si="5"/>
        <v>s</v>
      </c>
      <c r="BE6" s="10" t="str">
        <f t="shared" si="5"/>
        <v>d</v>
      </c>
      <c r="BF6" s="10" t="str">
        <f t="shared" si="5"/>
        <v>l</v>
      </c>
      <c r="BG6" s="10" t="str">
        <f t="shared" si="5"/>
        <v>m</v>
      </c>
      <c r="BH6" s="10" t="str">
        <f t="shared" si="5"/>
        <v>m</v>
      </c>
      <c r="BI6" s="10" t="str">
        <f t="shared" si="5"/>
        <v>j</v>
      </c>
      <c r="BJ6" s="10" t="str">
        <f t="shared" si="5"/>
        <v>v</v>
      </c>
      <c r="BK6" s="10" t="str">
        <f t="shared" si="5"/>
        <v>s</v>
      </c>
      <c r="BL6" s="10" t="str">
        <f t="shared" si="5"/>
        <v>d</v>
      </c>
    </row>
    <row r="7" spans="1:64" ht="30" hidden="1" customHeight="1" thickBot="1">
      <c r="A7" s="40" t="s">
        <v>19</v>
      </c>
      <c r="C7" s="43"/>
      <c r="E7"/>
      <c r="H7" t="str">
        <f ca="1">IF(OR(ISBLANK(task_start),ISBLANK(task_end)),"",task_end-task_start+1)</f>
        <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3" customFormat="1" ht="30" customHeight="1" thickBot="1">
      <c r="A8" s="41" t="s">
        <v>20</v>
      </c>
      <c r="B8" s="79" t="s">
        <v>21</v>
      </c>
      <c r="C8" s="46"/>
      <c r="D8" s="14"/>
      <c r="E8" s="56"/>
      <c r="F8" s="57"/>
      <c r="G8" s="13"/>
      <c r="H8" s="13" t="str">
        <f t="shared" ref="H8:H92" ca="1" si="6">IF(OR(ISBLANK(task_start),ISBLANK(task_end)),"",task_end-task_start+1)</f>
        <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row>
    <row r="9" spans="1:64" s="3" customFormat="1" ht="30" customHeight="1" thickBot="1">
      <c r="A9" s="41" t="s">
        <v>22</v>
      </c>
      <c r="B9" s="82" t="s">
        <v>23</v>
      </c>
      <c r="C9" s="87" t="s">
        <v>24</v>
      </c>
      <c r="D9" s="15"/>
      <c r="E9" s="58">
        <v>45300</v>
      </c>
      <c r="F9" s="58">
        <v>45351</v>
      </c>
      <c r="G9" s="13"/>
      <c r="H9" s="13">
        <f t="shared" ca="1" si="6"/>
        <v>52</v>
      </c>
      <c r="I9" s="26"/>
      <c r="J9" s="26"/>
      <c r="K9" s="26"/>
      <c r="L9" s="26"/>
      <c r="M9" s="26"/>
      <c r="N9" s="26"/>
      <c r="O9" s="26"/>
      <c r="P9" s="26"/>
      <c r="Q9" s="26"/>
      <c r="R9" s="26"/>
      <c r="S9" s="26"/>
      <c r="T9" s="26"/>
      <c r="U9" s="27"/>
      <c r="V9" s="27"/>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row>
    <row r="10" spans="1:64" s="3" customFormat="1" ht="30" customHeight="1" thickBot="1">
      <c r="A10" s="40"/>
      <c r="B10" s="82" t="s">
        <v>25</v>
      </c>
      <c r="C10" s="87" t="s">
        <v>26</v>
      </c>
      <c r="D10" s="15"/>
      <c r="E10" s="58">
        <v>45383</v>
      </c>
      <c r="F10" s="58">
        <v>45596</v>
      </c>
      <c r="G10" s="13"/>
      <c r="H10" s="13">
        <f t="shared" ca="1" si="6"/>
        <v>214</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3" customFormat="1" ht="30" customHeight="1" thickBot="1">
      <c r="A11" s="40"/>
      <c r="B11" s="82" t="s">
        <v>27</v>
      </c>
      <c r="C11" s="87" t="s">
        <v>26</v>
      </c>
      <c r="D11" s="15"/>
      <c r="E11" s="58">
        <v>45383</v>
      </c>
      <c r="F11" s="58">
        <v>45397</v>
      </c>
      <c r="G11" s="13"/>
      <c r="H11" s="13">
        <f t="shared" ca="1" si="6"/>
        <v>15</v>
      </c>
      <c r="I11" s="26"/>
      <c r="J11" s="26"/>
      <c r="K11" s="26"/>
      <c r="L11" s="26"/>
      <c r="M11" s="26"/>
      <c r="N11" s="26"/>
      <c r="O11" s="26"/>
      <c r="P11" s="26"/>
      <c r="Q11" s="26"/>
      <c r="R11" s="26"/>
      <c r="S11" s="26"/>
      <c r="T11" s="26"/>
      <c r="U11" s="26"/>
      <c r="V11" s="26"/>
      <c r="W11" s="26"/>
      <c r="X11" s="26"/>
      <c r="Y11" s="27"/>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s="3" customFormat="1" ht="183.75" customHeight="1" thickBot="1">
      <c r="A12" s="40"/>
      <c r="B12" s="88" t="s">
        <v>28</v>
      </c>
      <c r="C12" s="87"/>
      <c r="D12" s="15"/>
      <c r="E12" s="58"/>
      <c r="F12" s="58"/>
      <c r="G12" s="13"/>
      <c r="H12" s="13"/>
      <c r="I12" s="26"/>
      <c r="J12" s="26"/>
      <c r="K12" s="26"/>
      <c r="L12" s="26"/>
      <c r="M12" s="26"/>
      <c r="N12" s="26"/>
      <c r="O12" s="26"/>
      <c r="P12" s="26"/>
      <c r="Q12" s="26"/>
      <c r="R12" s="26"/>
      <c r="S12" s="26"/>
      <c r="T12" s="26"/>
      <c r="U12" s="26"/>
      <c r="V12" s="26"/>
      <c r="W12" s="26"/>
      <c r="X12" s="26"/>
      <c r="Y12" s="27"/>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4" s="3" customFormat="1" ht="30" customHeight="1" thickBot="1">
      <c r="A13" s="40"/>
      <c r="B13" s="82" t="s">
        <v>29</v>
      </c>
      <c r="C13" s="87" t="s">
        <v>30</v>
      </c>
      <c r="D13" s="15"/>
      <c r="E13" s="58">
        <v>45352</v>
      </c>
      <c r="F13" s="58">
        <v>45366</v>
      </c>
      <c r="G13" s="13"/>
      <c r="H13" s="13"/>
      <c r="I13" s="26"/>
      <c r="J13" s="26"/>
      <c r="K13" s="26"/>
      <c r="L13" s="26"/>
      <c r="M13" s="26"/>
      <c r="N13" s="26"/>
      <c r="O13" s="26"/>
      <c r="P13" s="26"/>
      <c r="Q13" s="26"/>
      <c r="R13" s="26"/>
      <c r="S13" s="26"/>
      <c r="T13" s="26"/>
      <c r="U13" s="26"/>
      <c r="V13" s="26"/>
      <c r="W13" s="26"/>
      <c r="X13" s="26"/>
      <c r="Y13" s="27"/>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row>
    <row r="14" spans="1:64" s="3" customFormat="1" ht="30" customHeight="1" thickBot="1">
      <c r="A14" s="40"/>
      <c r="B14" s="82" t="s">
        <v>31</v>
      </c>
      <c r="C14" s="87" t="s">
        <v>26</v>
      </c>
      <c r="D14" s="15"/>
      <c r="E14" s="58">
        <v>45366</v>
      </c>
      <c r="F14" s="58">
        <v>45397</v>
      </c>
      <c r="G14" s="13"/>
      <c r="H14" s="13"/>
      <c r="I14" s="26"/>
      <c r="J14" s="26"/>
      <c r="K14" s="26"/>
      <c r="L14" s="26"/>
      <c r="M14" s="26"/>
      <c r="N14" s="26"/>
      <c r="O14" s="26"/>
      <c r="P14" s="26"/>
      <c r="Q14" s="26"/>
      <c r="R14" s="26"/>
      <c r="S14" s="26"/>
      <c r="T14" s="26"/>
      <c r="U14" s="26"/>
      <c r="V14" s="26"/>
      <c r="W14" s="26"/>
      <c r="X14" s="26"/>
      <c r="Y14" s="27"/>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row>
    <row r="15" spans="1:64" s="3" customFormat="1" ht="49.5" customHeight="1" thickBot="1">
      <c r="A15" s="40"/>
      <c r="B15" s="82" t="s">
        <v>32</v>
      </c>
      <c r="C15" s="87" t="s">
        <v>33</v>
      </c>
      <c r="D15" s="15"/>
      <c r="E15" s="58">
        <v>45397</v>
      </c>
      <c r="F15" s="58">
        <v>45596</v>
      </c>
      <c r="G15" s="13"/>
      <c r="H15" s="13"/>
      <c r="I15" s="26"/>
      <c r="J15" s="26"/>
      <c r="K15" s="26"/>
      <c r="L15" s="26"/>
      <c r="M15" s="26"/>
      <c r="N15" s="26"/>
      <c r="O15" s="26"/>
      <c r="P15" s="26"/>
      <c r="Q15" s="26"/>
      <c r="R15" s="26"/>
      <c r="S15" s="26"/>
      <c r="T15" s="26"/>
      <c r="U15" s="26"/>
      <c r="V15" s="26"/>
      <c r="W15" s="26"/>
      <c r="X15" s="26"/>
      <c r="Y15" s="27"/>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row>
    <row r="16" spans="1:64" s="3" customFormat="1" ht="30" customHeight="1">
      <c r="A16" s="40"/>
      <c r="B16" s="82" t="s">
        <v>34</v>
      </c>
      <c r="C16" s="87" t="s">
        <v>35</v>
      </c>
      <c r="D16" s="15"/>
      <c r="E16" s="58">
        <v>45383</v>
      </c>
      <c r="F16" s="58">
        <v>45397</v>
      </c>
      <c r="G16" s="13"/>
      <c r="H16" s="13">
        <f t="shared" ca="1" si="6"/>
        <v>15</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4" s="3" customFormat="1" ht="30" customHeight="1">
      <c r="A17" s="40"/>
      <c r="B17" s="82" t="s">
        <v>36</v>
      </c>
      <c r="C17" s="87" t="s">
        <v>35</v>
      </c>
      <c r="D17" s="15"/>
      <c r="E17" s="58">
        <v>45390</v>
      </c>
      <c r="F17" s="58">
        <v>45397</v>
      </c>
      <c r="G17" s="13"/>
      <c r="H17" s="13"/>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s="3" customFormat="1" ht="51" customHeight="1">
      <c r="A18" s="40"/>
      <c r="B18" s="82" t="s">
        <v>37</v>
      </c>
      <c r="C18" s="87" t="s">
        <v>38</v>
      </c>
      <c r="D18" s="15"/>
      <c r="E18" s="58">
        <v>45397</v>
      </c>
      <c r="F18" s="58">
        <v>45412</v>
      </c>
      <c r="G18" s="13"/>
      <c r="H18" s="13"/>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s="3" customFormat="1" ht="51.75" customHeight="1">
      <c r="A19" s="40"/>
      <c r="B19" s="82" t="s">
        <v>39</v>
      </c>
      <c r="C19" s="87" t="s">
        <v>38</v>
      </c>
      <c r="D19" s="15"/>
      <c r="E19" s="58">
        <v>45413</v>
      </c>
      <c r="F19" s="58">
        <v>45422</v>
      </c>
      <c r="G19" s="13"/>
      <c r="H19" s="13">
        <f t="shared" ca="1" si="6"/>
        <v>10</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4" s="3" customFormat="1" ht="45.75" customHeight="1">
      <c r="A20" s="40"/>
      <c r="B20" s="82" t="s">
        <v>40</v>
      </c>
      <c r="C20" s="87" t="s">
        <v>38</v>
      </c>
      <c r="D20" s="15"/>
      <c r="E20" s="58">
        <v>45422</v>
      </c>
      <c r="F20" s="58">
        <v>45596</v>
      </c>
      <c r="G20" s="13"/>
      <c r="H20" s="13">
        <f t="shared" ca="1" si="6"/>
        <v>175</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4" s="3" customFormat="1" ht="30" customHeight="1">
      <c r="A21" s="40"/>
      <c r="B21" s="82" t="s">
        <v>41</v>
      </c>
      <c r="C21" s="87" t="s">
        <v>26</v>
      </c>
      <c r="D21" s="15"/>
      <c r="E21" s="58">
        <v>45597</v>
      </c>
      <c r="F21" s="58">
        <v>45657</v>
      </c>
      <c r="G21" s="13"/>
      <c r="H21" s="13">
        <f t="shared" ca="1" si="6"/>
        <v>61</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4" s="3" customFormat="1" ht="30" customHeight="1" thickBot="1">
      <c r="A22" s="41" t="s">
        <v>42</v>
      </c>
      <c r="B22" s="80" t="s">
        <v>43</v>
      </c>
      <c r="C22" s="48"/>
      <c r="D22" s="16"/>
      <c r="E22" s="59"/>
      <c r="F22" s="60"/>
      <c r="G22" s="13"/>
      <c r="H22" s="13" t="str">
        <f t="shared" ca="1" si="6"/>
        <v/>
      </c>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row>
    <row r="23" spans="1:64" s="3" customFormat="1" ht="30" customHeight="1" thickBot="1">
      <c r="A23" s="41"/>
      <c r="B23" s="85" t="s">
        <v>44</v>
      </c>
      <c r="C23" s="86" t="s">
        <v>45</v>
      </c>
      <c r="D23" s="17"/>
      <c r="E23" s="61">
        <v>45323</v>
      </c>
      <c r="F23" s="61">
        <v>45351</v>
      </c>
      <c r="G23" s="13"/>
      <c r="H23" s="13">
        <f t="shared" ca="1" si="6"/>
        <v>29</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spans="1:64" s="3" customFormat="1" ht="30" customHeight="1" thickBot="1">
      <c r="A24" s="40"/>
      <c r="B24" s="85" t="s">
        <v>46</v>
      </c>
      <c r="C24" s="49"/>
      <c r="D24" s="17"/>
      <c r="E24" s="61">
        <v>45345</v>
      </c>
      <c r="F24" s="61">
        <v>45363</v>
      </c>
      <c r="G24" s="13"/>
      <c r="H24" s="13">
        <f t="shared" ca="1" si="6"/>
        <v>19</v>
      </c>
      <c r="I24" s="26"/>
      <c r="J24" s="26"/>
      <c r="K24" s="26"/>
      <c r="L24" s="26"/>
      <c r="M24" s="26"/>
      <c r="N24" s="26"/>
      <c r="O24" s="26"/>
      <c r="P24" s="26"/>
      <c r="Q24" s="26"/>
      <c r="R24" s="26"/>
      <c r="S24" s="26"/>
      <c r="T24" s="26"/>
      <c r="U24" s="27"/>
      <c r="V24" s="27"/>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4" s="3" customFormat="1" ht="30" customHeight="1" thickBot="1">
      <c r="A25" s="40"/>
      <c r="B25" s="85" t="s">
        <v>47</v>
      </c>
      <c r="C25" s="49"/>
      <c r="D25" s="17"/>
      <c r="E25" s="61">
        <v>45345</v>
      </c>
      <c r="F25" s="61">
        <v>45363</v>
      </c>
      <c r="G25" s="13"/>
      <c r="H25" s="13">
        <f t="shared" ca="1" si="6"/>
        <v>19</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4" s="3" customFormat="1" ht="172.5" customHeight="1" thickBot="1">
      <c r="A26" s="40"/>
      <c r="B26" s="85" t="s">
        <v>48</v>
      </c>
      <c r="C26" s="49"/>
      <c r="D26" s="17"/>
      <c r="E26" s="61"/>
      <c r="F26" s="61"/>
      <c r="G26" s="13"/>
      <c r="H26" s="13"/>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4" s="3" customFormat="1" ht="30" customHeight="1" thickBot="1">
      <c r="A27" s="40"/>
      <c r="B27" s="85" t="s">
        <v>49</v>
      </c>
      <c r="C27" s="49"/>
      <c r="D27" s="17"/>
      <c r="E27" s="61">
        <v>45352</v>
      </c>
      <c r="F27" s="61">
        <v>45363</v>
      </c>
      <c r="G27" s="13"/>
      <c r="H27" s="13">
        <f t="shared" ca="1" si="6"/>
        <v>12</v>
      </c>
      <c r="I27" s="26"/>
      <c r="J27" s="26"/>
      <c r="K27" s="26"/>
      <c r="L27" s="26"/>
      <c r="M27" s="26"/>
      <c r="N27" s="26"/>
      <c r="O27" s="26"/>
      <c r="P27" s="26"/>
      <c r="Q27" s="26"/>
      <c r="R27" s="26"/>
      <c r="S27" s="26"/>
      <c r="T27" s="26"/>
      <c r="U27" s="26"/>
      <c r="V27" s="26"/>
      <c r="W27" s="26"/>
      <c r="X27" s="26"/>
      <c r="Y27" s="27"/>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4" s="3" customFormat="1" ht="30" customHeight="1">
      <c r="A28" s="40"/>
      <c r="B28" s="85" t="s">
        <v>50</v>
      </c>
      <c r="C28" s="49"/>
      <c r="D28" s="17"/>
      <c r="E28" s="61">
        <v>45363</v>
      </c>
      <c r="F28" s="61">
        <v>45366</v>
      </c>
      <c r="G28" s="13"/>
      <c r="H28" s="13">
        <f t="shared" ca="1" si="6"/>
        <v>4</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4" s="3" customFormat="1" ht="30" customHeight="1">
      <c r="A29" s="40"/>
      <c r="B29" s="85" t="s">
        <v>51</v>
      </c>
      <c r="C29" s="49"/>
      <c r="D29" s="17"/>
      <c r="E29" s="61">
        <v>45363</v>
      </c>
      <c r="F29" s="61">
        <v>45596</v>
      </c>
      <c r="G29" s="13"/>
      <c r="H29" s="13"/>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4" s="3" customFormat="1" ht="30" customHeight="1">
      <c r="A30" s="40"/>
      <c r="B30" s="85" t="s">
        <v>52</v>
      </c>
      <c r="C30" s="49"/>
      <c r="D30" s="17"/>
      <c r="E30" s="61">
        <v>45597</v>
      </c>
      <c r="F30" s="61">
        <v>45657</v>
      </c>
      <c r="G30" s="13"/>
      <c r="H30" s="13">
        <f t="shared" ca="1" si="6"/>
        <v>61</v>
      </c>
      <c r="I30" s="26"/>
      <c r="J30" s="26"/>
      <c r="K30" s="26"/>
      <c r="L30" s="26"/>
      <c r="M30" s="26"/>
      <c r="N30" s="26"/>
      <c r="O30" s="26"/>
      <c r="P30" s="26"/>
      <c r="Q30" s="26"/>
      <c r="R30" s="26"/>
      <c r="S30" s="26"/>
      <c r="T30" s="26"/>
      <c r="U30" s="26"/>
      <c r="V30" s="26"/>
      <c r="W30" s="26"/>
      <c r="X30" s="26"/>
      <c r="Y30" s="27"/>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4" s="3" customFormat="1" ht="30" customHeight="1" thickBot="1">
      <c r="A31" s="40" t="s">
        <v>53</v>
      </c>
      <c r="B31" s="81" t="s">
        <v>54</v>
      </c>
      <c r="C31" s="50"/>
      <c r="D31" s="18"/>
      <c r="E31" s="62"/>
      <c r="F31" s="63"/>
      <c r="G31" s="13"/>
      <c r="H31" s="13" t="str">
        <f t="shared" ca="1" si="6"/>
        <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4" s="3" customFormat="1" ht="30" customHeight="1">
      <c r="A32" s="40"/>
      <c r="B32" s="84" t="s">
        <v>55</v>
      </c>
      <c r="C32" s="51"/>
      <c r="D32" s="19"/>
      <c r="E32" s="64">
        <v>45306</v>
      </c>
      <c r="F32" s="64">
        <v>45314</v>
      </c>
      <c r="G32" s="13"/>
      <c r="H32" s="13">
        <f t="shared" ca="1" si="6"/>
        <v>9</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64" s="3" customFormat="1" ht="30" customHeight="1">
      <c r="A33" s="40"/>
      <c r="B33" s="84" t="s">
        <v>56</v>
      </c>
      <c r="C33" s="51"/>
      <c r="D33" s="19"/>
      <c r="E33" s="64">
        <v>45311</v>
      </c>
      <c r="F33" s="64">
        <v>45352</v>
      </c>
      <c r="G33" s="13"/>
      <c r="H33" s="13">
        <f t="shared" ca="1" si="6"/>
        <v>42</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64" s="3" customFormat="1" ht="30" customHeight="1">
      <c r="A34" s="40"/>
      <c r="B34" s="84" t="s">
        <v>57</v>
      </c>
      <c r="C34" s="51"/>
      <c r="D34" s="19"/>
      <c r="E34" s="64">
        <v>45383</v>
      </c>
      <c r="F34" s="64">
        <v>45397</v>
      </c>
      <c r="G34" s="13"/>
      <c r="H34" s="13">
        <f t="shared" ca="1" si="6"/>
        <v>15</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64" s="3" customFormat="1" ht="30" customHeight="1" thickBot="1">
      <c r="A35" s="40"/>
      <c r="B35" s="84" t="s">
        <v>58</v>
      </c>
      <c r="C35" s="51"/>
      <c r="D35" s="19"/>
      <c r="E35" s="64">
        <v>45361</v>
      </c>
      <c r="F35" s="64">
        <v>45380</v>
      </c>
      <c r="G35" s="13"/>
      <c r="H35" s="13">
        <f t="shared" ca="1" si="6"/>
        <v>20</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s="3" customFormat="1" ht="156.75" customHeight="1" thickBot="1">
      <c r="A36" s="40"/>
      <c r="B36" s="84" t="s">
        <v>59</v>
      </c>
      <c r="C36" s="51"/>
      <c r="D36" s="19"/>
      <c r="E36" s="64"/>
      <c r="F36" s="64"/>
      <c r="G36" s="13"/>
      <c r="H36" s="13"/>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spans="1:64" s="3" customFormat="1" ht="30" customHeight="1" thickBot="1">
      <c r="A37" s="40"/>
      <c r="B37" s="84" t="s">
        <v>60</v>
      </c>
      <c r="C37" s="51"/>
      <c r="D37" s="19"/>
      <c r="E37" s="64">
        <v>45306</v>
      </c>
      <c r="F37" s="64">
        <v>45596</v>
      </c>
      <c r="G37" s="13"/>
      <c r="H37" s="13">
        <f t="shared" ca="1" si="6"/>
        <v>291</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64" s="3" customFormat="1" ht="30" customHeight="1">
      <c r="A38" s="40"/>
      <c r="B38" s="84" t="s">
        <v>61</v>
      </c>
      <c r="C38" s="51"/>
      <c r="D38" s="19"/>
      <c r="E38" s="64">
        <v>45444</v>
      </c>
      <c r="F38" s="64">
        <f>E38+4</f>
        <v>45448</v>
      </c>
      <c r="G38" s="13"/>
      <c r="H38" s="13">
        <f t="shared" ca="1" si="6"/>
        <v>5</v>
      </c>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spans="1:64" s="3" customFormat="1" ht="30" customHeight="1" thickBot="1">
      <c r="A39" s="40" t="s">
        <v>53</v>
      </c>
      <c r="B39" s="78" t="s">
        <v>62</v>
      </c>
      <c r="C39" s="52"/>
      <c r="D39" s="20"/>
      <c r="E39" s="65"/>
      <c r="F39" s="66"/>
      <c r="G39" s="13"/>
      <c r="H39" s="13" t="str">
        <f t="shared" ca="1" si="6"/>
        <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spans="1:64" s="3" customFormat="1" ht="30" customHeight="1">
      <c r="A40" s="40"/>
      <c r="B40" s="83" t="s">
        <v>63</v>
      </c>
      <c r="C40" s="53"/>
      <c r="D40" s="21"/>
      <c r="E40" s="67">
        <v>45383</v>
      </c>
      <c r="F40" s="67">
        <v>45397</v>
      </c>
      <c r="G40" s="13"/>
      <c r="H40" s="13">
        <f t="shared" ca="1" si="6"/>
        <v>15</v>
      </c>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spans="1:64" s="3" customFormat="1" ht="30" customHeight="1">
      <c r="A41" s="40"/>
      <c r="B41" s="83" t="s">
        <v>64</v>
      </c>
      <c r="C41" s="53"/>
      <c r="D41" s="21"/>
      <c r="E41" s="67">
        <v>45397</v>
      </c>
      <c r="F41" s="67">
        <v>45412</v>
      </c>
      <c r="G41" s="13"/>
      <c r="H41" s="13">
        <f t="shared" ca="1" si="6"/>
        <v>16</v>
      </c>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spans="1:64" s="3" customFormat="1" ht="30" customHeight="1">
      <c r="A42" s="40"/>
      <c r="B42" s="83" t="s">
        <v>65</v>
      </c>
      <c r="C42" s="53"/>
      <c r="D42" s="21"/>
      <c r="E42" s="67">
        <v>45383</v>
      </c>
      <c r="F42" s="67">
        <v>45596</v>
      </c>
      <c r="G42" s="13"/>
      <c r="H42" s="13">
        <f t="shared" ca="1" si="6"/>
        <v>214</v>
      </c>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row>
    <row r="43" spans="1:64" s="3" customFormat="1" ht="30" customHeight="1">
      <c r="A43" s="40"/>
      <c r="B43" s="83" t="s">
        <v>66</v>
      </c>
      <c r="C43" s="53"/>
      <c r="D43" s="21"/>
      <c r="E43" s="67">
        <v>45383</v>
      </c>
      <c r="F43" s="67">
        <v>45596</v>
      </c>
      <c r="G43" s="13"/>
      <c r="H43" s="13">
        <f t="shared" ca="1" si="6"/>
        <v>214</v>
      </c>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row>
    <row r="44" spans="1:64" s="3" customFormat="1" ht="30" customHeight="1">
      <c r="A44" s="40"/>
      <c r="B44" s="83" t="s">
        <v>67</v>
      </c>
      <c r="C44" s="53"/>
      <c r="D44" s="21"/>
      <c r="E44" s="67">
        <v>45597</v>
      </c>
      <c r="F44" s="67">
        <v>45657</v>
      </c>
      <c r="G44" s="13"/>
      <c r="H44" s="13">
        <f t="shared" ca="1" si="6"/>
        <v>61</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row>
    <row r="45" spans="1:64" s="3" customFormat="1" ht="30" customHeight="1" thickBot="1">
      <c r="A45" s="41" t="s">
        <v>20</v>
      </c>
      <c r="B45" s="79" t="s">
        <v>68</v>
      </c>
      <c r="C45" s="46"/>
      <c r="D45" s="14"/>
      <c r="E45" s="56"/>
      <c r="F45" s="57"/>
      <c r="G45" s="13"/>
      <c r="H45" s="13" t="str">
        <f t="shared" ca="1" si="6"/>
        <v/>
      </c>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row>
    <row r="46" spans="1:64" s="3" customFormat="1" ht="30" customHeight="1" thickBot="1">
      <c r="A46" s="40"/>
      <c r="B46" s="82" t="s">
        <v>69</v>
      </c>
      <c r="C46" s="47"/>
      <c r="D46" s="15"/>
      <c r="E46" s="58">
        <v>45444</v>
      </c>
      <c r="F46" s="58">
        <v>45597</v>
      </c>
      <c r="G46" s="13"/>
      <c r="H46" s="13">
        <f t="shared" ca="1" si="6"/>
        <v>154</v>
      </c>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row>
    <row r="47" spans="1:64" s="3" customFormat="1" ht="30" customHeight="1" thickBot="1">
      <c r="A47" s="40"/>
      <c r="B47" s="82" t="s">
        <v>70</v>
      </c>
      <c r="C47" s="47"/>
      <c r="D47" s="15"/>
      <c r="E47" s="58">
        <v>45337</v>
      </c>
      <c r="F47" s="58">
        <v>45377</v>
      </c>
      <c r="G47" s="13"/>
      <c r="H47" s="13">
        <f t="shared" ca="1" si="6"/>
        <v>41</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row>
    <row r="48" spans="1:64" s="3" customFormat="1" ht="30" customHeight="1" thickBot="1">
      <c r="A48" s="40"/>
      <c r="B48" s="82" t="s">
        <v>71</v>
      </c>
      <c r="C48" s="47"/>
      <c r="D48" s="15"/>
      <c r="E48" s="58">
        <v>45306</v>
      </c>
      <c r="F48" s="58">
        <v>45322</v>
      </c>
      <c r="G48" s="13"/>
      <c r="H48" s="13">
        <f t="shared" ca="1" si="6"/>
        <v>17</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spans="1:64" s="3" customFormat="1" ht="30" customHeight="1" thickBot="1">
      <c r="A49" s="40"/>
      <c r="B49" s="82" t="s">
        <v>72</v>
      </c>
      <c r="C49" s="47"/>
      <c r="D49" s="15"/>
      <c r="E49" s="58">
        <v>45383</v>
      </c>
      <c r="F49" s="58">
        <v>45387</v>
      </c>
      <c r="G49" s="13"/>
      <c r="H49" s="13">
        <f t="shared" ca="1" si="6"/>
        <v>5</v>
      </c>
      <c r="I49" s="26"/>
      <c r="J49" s="26"/>
      <c r="K49" s="26"/>
      <c r="L49" s="26"/>
      <c r="M49" s="26"/>
      <c r="N49" s="26"/>
      <c r="O49" s="26"/>
      <c r="P49" s="26"/>
      <c r="Q49" s="26"/>
      <c r="R49" s="26"/>
      <c r="S49" s="26"/>
      <c r="T49" s="26"/>
      <c r="U49" s="26"/>
      <c r="V49" s="26"/>
      <c r="W49" s="26"/>
      <c r="X49" s="26"/>
      <c r="Y49" s="27"/>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row>
    <row r="50" spans="1:64" s="3" customFormat="1" ht="30" customHeight="1">
      <c r="A50" s="40"/>
      <c r="B50" s="82" t="s">
        <v>73</v>
      </c>
      <c r="C50" s="47"/>
      <c r="D50" s="15"/>
      <c r="E50" s="58">
        <v>45397</v>
      </c>
      <c r="F50" s="58">
        <v>45596</v>
      </c>
      <c r="G50" s="13"/>
      <c r="H50" s="13">
        <f t="shared" ca="1" si="6"/>
        <v>200</v>
      </c>
      <c r="I50" s="26"/>
      <c r="J50" s="26"/>
      <c r="K50" s="26"/>
      <c r="L50" s="26"/>
      <c r="M50" s="26"/>
      <c r="N50" s="26"/>
      <c r="O50" s="26"/>
      <c r="P50" s="26"/>
      <c r="Q50" s="26"/>
      <c r="R50" s="26"/>
      <c r="S50" s="26"/>
      <c r="T50" s="26"/>
      <c r="U50" s="26"/>
      <c r="V50" s="26"/>
      <c r="W50" s="26"/>
      <c r="X50" s="26"/>
      <c r="Y50" s="27"/>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row>
    <row r="51" spans="1:64" s="3" customFormat="1" ht="30" customHeight="1">
      <c r="A51" s="40"/>
      <c r="B51" s="82" t="s">
        <v>74</v>
      </c>
      <c r="C51" s="47"/>
      <c r="D51" s="15"/>
      <c r="E51" s="58">
        <v>45397</v>
      </c>
      <c r="F51" s="58">
        <v>45596</v>
      </c>
      <c r="G51" s="13"/>
      <c r="H51" s="13"/>
      <c r="I51" s="26"/>
      <c r="J51" s="26"/>
      <c r="K51" s="26"/>
      <c r="L51" s="26"/>
      <c r="M51" s="26"/>
      <c r="N51" s="26"/>
      <c r="O51" s="26"/>
      <c r="P51" s="26"/>
      <c r="Q51" s="26"/>
      <c r="R51" s="26"/>
      <c r="S51" s="26"/>
      <c r="T51" s="26"/>
      <c r="U51" s="26"/>
      <c r="V51" s="26"/>
      <c r="W51" s="26"/>
      <c r="X51" s="26"/>
      <c r="Y51" s="27"/>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64" s="3" customFormat="1" ht="30" customHeight="1">
      <c r="A52" s="40"/>
      <c r="B52" s="82" t="s">
        <v>75</v>
      </c>
      <c r="C52" s="47"/>
      <c r="D52" s="15"/>
      <c r="E52" s="58">
        <v>45397</v>
      </c>
      <c r="F52" s="58">
        <v>45596</v>
      </c>
      <c r="G52" s="13"/>
      <c r="H52" s="13">
        <f t="shared" ca="1" si="6"/>
        <v>200</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64" s="3" customFormat="1" ht="30" customHeight="1" thickBot="1">
      <c r="A53" s="40"/>
      <c r="B53" s="82" t="s">
        <v>76</v>
      </c>
      <c r="C53" s="47"/>
      <c r="D53" s="15"/>
      <c r="E53" s="58">
        <v>45597</v>
      </c>
      <c r="F53" s="58">
        <v>45657</v>
      </c>
      <c r="G53" s="13"/>
      <c r="H53" s="13">
        <f t="shared" ca="1" si="6"/>
        <v>61</v>
      </c>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row>
    <row r="54" spans="1:64" s="3" customFormat="1" ht="30" customHeight="1" thickBot="1">
      <c r="A54" s="41" t="s">
        <v>42</v>
      </c>
      <c r="B54" s="80" t="s">
        <v>77</v>
      </c>
      <c r="C54" s="48"/>
      <c r="D54" s="16"/>
      <c r="E54" s="59"/>
      <c r="F54" s="60"/>
      <c r="G54" s="13"/>
      <c r="H54" s="13" t="str">
        <f t="shared" ca="1" si="6"/>
        <v/>
      </c>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row>
    <row r="55" spans="1:64" s="3" customFormat="1" ht="30" customHeight="1" thickBot="1">
      <c r="A55" s="41"/>
      <c r="B55" s="85" t="s">
        <v>78</v>
      </c>
      <c r="C55" s="86" t="s">
        <v>79</v>
      </c>
      <c r="D55" s="17"/>
      <c r="E55" s="61">
        <v>45334</v>
      </c>
      <c r="F55" s="61">
        <v>45352</v>
      </c>
      <c r="G55" s="13"/>
      <c r="H55" s="13">
        <f t="shared" ca="1" si="6"/>
        <v>19</v>
      </c>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row>
    <row r="56" spans="1:64" s="3" customFormat="1" ht="30" customHeight="1" thickBot="1">
      <c r="A56" s="40"/>
      <c r="B56" s="85" t="s">
        <v>80</v>
      </c>
      <c r="C56" s="86" t="s">
        <v>79</v>
      </c>
      <c r="D56" s="17"/>
      <c r="E56" s="61">
        <v>45345</v>
      </c>
      <c r="F56" s="61">
        <v>45348</v>
      </c>
      <c r="G56" s="13"/>
      <c r="H56" s="13">
        <f t="shared" ca="1" si="6"/>
        <v>4</v>
      </c>
      <c r="I56" s="26"/>
      <c r="J56" s="26"/>
      <c r="K56" s="26"/>
      <c r="L56" s="26"/>
      <c r="M56" s="26"/>
      <c r="N56" s="26"/>
      <c r="O56" s="26"/>
      <c r="P56" s="26"/>
      <c r="Q56" s="26"/>
      <c r="R56" s="26"/>
      <c r="S56" s="26"/>
      <c r="T56" s="26"/>
      <c r="U56" s="27"/>
      <c r="V56" s="27"/>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row>
    <row r="57" spans="1:64" s="3" customFormat="1" ht="30" customHeight="1" thickBot="1">
      <c r="A57" s="40"/>
      <c r="B57" s="85" t="s">
        <v>81</v>
      </c>
      <c r="C57" s="86" t="s">
        <v>79</v>
      </c>
      <c r="D57" s="17"/>
      <c r="E57" s="61">
        <v>45352</v>
      </c>
      <c r="F57" s="61">
        <v>45356</v>
      </c>
      <c r="G57" s="13"/>
      <c r="H57" s="13">
        <f t="shared" ca="1" si="6"/>
        <v>5</v>
      </c>
      <c r="I57" s="26"/>
      <c r="J57" s="26"/>
      <c r="K57" s="26"/>
      <c r="L57" s="26"/>
      <c r="M57" s="26"/>
      <c r="N57" s="26"/>
      <c r="O57" s="26"/>
      <c r="P57" s="26"/>
      <c r="Q57" s="26"/>
      <c r="R57" s="26"/>
      <c r="S57" s="26"/>
      <c r="T57" s="26"/>
      <c r="U57" s="27"/>
      <c r="V57" s="27"/>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row>
    <row r="58" spans="1:64" s="3" customFormat="1" ht="30" customHeight="1" thickBot="1">
      <c r="A58" s="40"/>
      <c r="B58" s="85" t="s">
        <v>82</v>
      </c>
      <c r="C58" s="86" t="s">
        <v>83</v>
      </c>
      <c r="D58" s="17"/>
      <c r="E58" s="61">
        <v>45337</v>
      </c>
      <c r="F58" s="61">
        <v>45349</v>
      </c>
      <c r="G58" s="13"/>
      <c r="H58" s="13">
        <f t="shared" ca="1" si="6"/>
        <v>13</v>
      </c>
      <c r="I58" s="26"/>
      <c r="J58" s="26"/>
      <c r="K58" s="26"/>
      <c r="L58" s="26"/>
      <c r="M58" s="26"/>
      <c r="N58" s="26"/>
      <c r="O58" s="26"/>
      <c r="P58" s="26"/>
      <c r="Q58" s="26"/>
      <c r="R58" s="26"/>
      <c r="S58" s="26"/>
      <c r="T58" s="26"/>
      <c r="U58" s="27"/>
      <c r="V58" s="27"/>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row>
    <row r="59" spans="1:64" s="3" customFormat="1" ht="208.5" customHeight="1" thickBot="1">
      <c r="A59" s="40"/>
      <c r="B59" s="89" t="s">
        <v>84</v>
      </c>
      <c r="C59" s="49"/>
      <c r="D59" s="17"/>
      <c r="E59" s="61"/>
      <c r="F59" s="61"/>
      <c r="G59" s="13"/>
      <c r="H59" s="13" t="str">
        <f t="shared" ca="1" si="6"/>
        <v/>
      </c>
      <c r="I59" s="26"/>
      <c r="J59" s="26"/>
      <c r="K59" s="26"/>
      <c r="L59" s="26"/>
      <c r="M59" s="26"/>
      <c r="N59" s="26"/>
      <c r="O59" s="26"/>
      <c r="P59" s="26"/>
      <c r="Q59" s="26"/>
      <c r="R59" s="26"/>
      <c r="S59" s="26"/>
      <c r="T59" s="26"/>
      <c r="U59" s="27"/>
      <c r="V59" s="27"/>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64" s="3" customFormat="1" ht="30" customHeight="1" thickBot="1">
      <c r="A60" s="40"/>
      <c r="B60" s="85" t="s">
        <v>85</v>
      </c>
      <c r="C60" s="86" t="s">
        <v>86</v>
      </c>
      <c r="D60" s="17"/>
      <c r="E60" s="61">
        <v>45366</v>
      </c>
      <c r="F60" s="61">
        <v>45575</v>
      </c>
      <c r="G60" s="13"/>
      <c r="H60" s="13">
        <f t="shared" ca="1" si="6"/>
        <v>210</v>
      </c>
      <c r="I60" s="26"/>
      <c r="J60" s="26"/>
      <c r="K60" s="26"/>
      <c r="L60" s="26"/>
      <c r="M60" s="26"/>
      <c r="N60" s="26"/>
      <c r="O60" s="26"/>
      <c r="P60" s="26"/>
      <c r="Q60" s="26"/>
      <c r="R60" s="26"/>
      <c r="S60" s="26"/>
      <c r="T60" s="26"/>
      <c r="U60" s="27"/>
      <c r="V60" s="27"/>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64" s="3" customFormat="1" ht="30" customHeight="1" thickBot="1">
      <c r="A61" s="40"/>
      <c r="B61" s="85" t="s">
        <v>87</v>
      </c>
      <c r="C61" s="86" t="s">
        <v>86</v>
      </c>
      <c r="D61" s="17"/>
      <c r="E61" s="61">
        <v>45366</v>
      </c>
      <c r="F61" s="61">
        <v>45366</v>
      </c>
      <c r="G61" s="13"/>
      <c r="H61" s="13"/>
      <c r="I61" s="26"/>
      <c r="J61" s="26"/>
      <c r="K61" s="26"/>
      <c r="L61" s="26"/>
      <c r="M61" s="26"/>
      <c r="N61" s="26"/>
      <c r="O61" s="26"/>
      <c r="P61" s="26"/>
      <c r="Q61" s="26"/>
      <c r="R61" s="26"/>
      <c r="S61" s="26"/>
      <c r="T61" s="26"/>
      <c r="U61" s="27"/>
      <c r="V61" s="27"/>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spans="1:64" s="3" customFormat="1" ht="30" customHeight="1" thickBot="1">
      <c r="A62" s="40"/>
      <c r="B62" s="85" t="s">
        <v>88</v>
      </c>
      <c r="C62" s="86" t="s">
        <v>86</v>
      </c>
      <c r="D62" s="17"/>
      <c r="E62" s="61">
        <v>45483</v>
      </c>
      <c r="F62" s="61">
        <v>45483</v>
      </c>
      <c r="G62" s="13"/>
      <c r="H62" s="13"/>
      <c r="I62" s="26"/>
      <c r="J62" s="26"/>
      <c r="K62" s="26"/>
      <c r="L62" s="26"/>
      <c r="M62" s="26"/>
      <c r="N62" s="26"/>
      <c r="O62" s="26"/>
      <c r="P62" s="26"/>
      <c r="Q62" s="26"/>
      <c r="R62" s="26"/>
      <c r="S62" s="26"/>
      <c r="T62" s="26"/>
      <c r="U62" s="27"/>
      <c r="V62" s="27"/>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spans="1:64" s="3" customFormat="1" ht="30" customHeight="1" thickBot="1">
      <c r="A63" s="40"/>
      <c r="B63" s="85" t="s">
        <v>89</v>
      </c>
      <c r="C63" s="86" t="s">
        <v>86</v>
      </c>
      <c r="D63" s="17"/>
      <c r="E63" s="61">
        <v>45575</v>
      </c>
      <c r="F63" s="61">
        <v>45575</v>
      </c>
      <c r="G63" s="13"/>
      <c r="H63" s="13"/>
      <c r="I63" s="26"/>
      <c r="J63" s="26"/>
      <c r="K63" s="26"/>
      <c r="L63" s="26"/>
      <c r="M63" s="26"/>
      <c r="N63" s="26"/>
      <c r="O63" s="26"/>
      <c r="P63" s="26"/>
      <c r="Q63" s="26"/>
      <c r="R63" s="26"/>
      <c r="S63" s="26"/>
      <c r="T63" s="26"/>
      <c r="U63" s="27"/>
      <c r="V63" s="27"/>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row>
    <row r="64" spans="1:64" s="3" customFormat="1" ht="30" customHeight="1" thickBot="1">
      <c r="A64" s="40"/>
      <c r="B64" s="85" t="s">
        <v>90</v>
      </c>
      <c r="C64" s="86" t="s">
        <v>83</v>
      </c>
      <c r="D64" s="17"/>
      <c r="E64" s="61">
        <v>45364</v>
      </c>
      <c r="F64" s="61">
        <v>45596</v>
      </c>
      <c r="G64" s="13"/>
      <c r="H64" s="13">
        <f t="shared" ca="1" si="6"/>
        <v>233</v>
      </c>
      <c r="I64" s="26"/>
      <c r="J64" s="26"/>
      <c r="K64" s="26"/>
      <c r="L64" s="26"/>
      <c r="M64" s="26"/>
      <c r="N64" s="26"/>
      <c r="O64" s="26"/>
      <c r="P64" s="26"/>
      <c r="Q64" s="26"/>
      <c r="R64" s="26"/>
      <c r="S64" s="26"/>
      <c r="T64" s="26"/>
      <c r="U64" s="27"/>
      <c r="V64" s="27"/>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64" s="3" customFormat="1" ht="30" customHeight="1" thickBot="1">
      <c r="A65" s="40" t="s">
        <v>53</v>
      </c>
      <c r="B65" s="81" t="s">
        <v>91</v>
      </c>
      <c r="C65" s="50"/>
      <c r="D65" s="18"/>
      <c r="E65" s="62"/>
      <c r="F65" s="63"/>
      <c r="G65" s="13"/>
      <c r="H65" s="13" t="str">
        <f t="shared" ca="1" si="6"/>
        <v/>
      </c>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64" s="3" customFormat="1" ht="30" customHeight="1" thickBot="1">
      <c r="A66" s="40"/>
      <c r="B66" s="84" t="s">
        <v>92</v>
      </c>
      <c r="C66" s="90" t="s">
        <v>83</v>
      </c>
      <c r="D66" s="19"/>
      <c r="E66" s="64">
        <v>45352</v>
      </c>
      <c r="F66" s="64">
        <v>45361</v>
      </c>
      <c r="G66" s="13"/>
      <c r="H66" s="13">
        <f t="shared" ca="1" si="6"/>
        <v>10</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row>
    <row r="67" spans="1:64" s="3" customFormat="1" ht="66.75" customHeight="1" thickBot="1">
      <c r="A67" s="40"/>
      <c r="B67" s="84" t="s">
        <v>93</v>
      </c>
      <c r="C67" s="51"/>
      <c r="D67" s="19"/>
      <c r="E67" s="64"/>
      <c r="F67" s="64"/>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row>
    <row r="68" spans="1:64" s="3" customFormat="1" ht="30" customHeight="1" thickBot="1">
      <c r="A68" s="40"/>
      <c r="B68" s="84" t="s">
        <v>94</v>
      </c>
      <c r="C68" s="90" t="s">
        <v>95</v>
      </c>
      <c r="D68" s="19"/>
      <c r="E68" s="64">
        <v>45352</v>
      </c>
      <c r="F68" s="64">
        <v>45361</v>
      </c>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row>
    <row r="69" spans="1:64" s="3" customFormat="1" ht="83.25" customHeight="1" thickBot="1">
      <c r="A69" s="40"/>
      <c r="B69" s="84" t="s">
        <v>96</v>
      </c>
      <c r="C69" s="90"/>
      <c r="D69" s="19"/>
      <c r="E69" s="64"/>
      <c r="F69" s="64"/>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row>
    <row r="70" spans="1:64" s="3" customFormat="1" ht="30" customHeight="1" thickBot="1">
      <c r="A70" s="40"/>
      <c r="B70" s="84" t="s">
        <v>97</v>
      </c>
      <c r="C70" s="51" t="s">
        <v>86</v>
      </c>
      <c r="D70" s="19"/>
      <c r="E70" s="64">
        <v>45352</v>
      </c>
      <c r="F70" s="64">
        <v>45657</v>
      </c>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64" s="3" customFormat="1" ht="30" customHeight="1" thickBot="1">
      <c r="A71" s="40"/>
      <c r="B71" s="84" t="s">
        <v>98</v>
      </c>
      <c r="C71" s="90" t="s">
        <v>95</v>
      </c>
      <c r="D71" s="19"/>
      <c r="E71" s="64">
        <v>45383</v>
      </c>
      <c r="F71" s="64">
        <v>45412</v>
      </c>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spans="1:64" s="3" customFormat="1" ht="30" customHeight="1" thickBot="1">
      <c r="A72" s="40"/>
      <c r="B72" s="84" t="s">
        <v>99</v>
      </c>
      <c r="C72" s="90" t="s">
        <v>100</v>
      </c>
      <c r="D72" s="19"/>
      <c r="E72" s="64">
        <v>45397</v>
      </c>
      <c r="F72" s="64">
        <v>45412</v>
      </c>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spans="1:64" s="3" customFormat="1" ht="30" customHeight="1" thickBot="1">
      <c r="A73" s="40"/>
      <c r="B73" s="84" t="s">
        <v>101</v>
      </c>
      <c r="C73" s="90" t="s">
        <v>100</v>
      </c>
      <c r="D73" s="19"/>
      <c r="E73" s="64">
        <v>45366</v>
      </c>
      <c r="F73" s="64">
        <v>45376</v>
      </c>
      <c r="G73" s="13"/>
      <c r="H73" s="13">
        <f t="shared" ca="1" si="6"/>
        <v>11</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row>
    <row r="74" spans="1:64" s="3" customFormat="1" ht="30" customHeight="1" thickBot="1">
      <c r="A74" s="40"/>
      <c r="B74" s="84" t="s">
        <v>102</v>
      </c>
      <c r="C74" s="90" t="s">
        <v>83</v>
      </c>
      <c r="D74" s="19"/>
      <c r="E74" s="64">
        <v>45383</v>
      </c>
      <c r="F74" s="64">
        <v>45596</v>
      </c>
      <c r="G74" s="13"/>
      <c r="H74" s="13">
        <f t="shared" ca="1" si="6"/>
        <v>214</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s="3" customFormat="1" ht="30" customHeight="1" thickBot="1">
      <c r="A75" s="40" t="s">
        <v>53</v>
      </c>
      <c r="B75" s="78" t="s">
        <v>103</v>
      </c>
      <c r="C75" s="52"/>
      <c r="D75" s="20"/>
      <c r="E75" s="65"/>
      <c r="F75" s="66"/>
      <c r="G75" s="13"/>
      <c r="H75" s="13" t="str">
        <f t="shared" ca="1" si="6"/>
        <v/>
      </c>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row>
    <row r="76" spans="1:64" s="3" customFormat="1" ht="30" customHeight="1" thickBot="1">
      <c r="A76" s="40"/>
      <c r="B76" s="83" t="s">
        <v>104</v>
      </c>
      <c r="C76" s="91" t="s">
        <v>105</v>
      </c>
      <c r="D76" s="21"/>
      <c r="E76" s="67">
        <v>45334</v>
      </c>
      <c r="F76" s="67">
        <v>45345</v>
      </c>
      <c r="G76" s="13"/>
      <c r="H76" s="13">
        <f t="shared" ca="1" si="6"/>
        <v>12</v>
      </c>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64" s="3" customFormat="1" ht="30" customHeight="1" thickBot="1">
      <c r="A77" s="40"/>
      <c r="B77" s="83" t="s">
        <v>106</v>
      </c>
      <c r="C77" s="53" t="s">
        <v>107</v>
      </c>
      <c r="D77" s="21"/>
      <c r="E77" s="67">
        <v>45352</v>
      </c>
      <c r="F77" s="67" t="s">
        <v>108</v>
      </c>
      <c r="G77" s="13"/>
      <c r="H77" s="13" t="e">
        <f t="shared" ca="1" si="6"/>
        <v>#VALUE!</v>
      </c>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64" s="3" customFormat="1" ht="30" customHeight="1" thickBot="1">
      <c r="A78" s="40"/>
      <c r="B78" s="83" t="s">
        <v>109</v>
      </c>
      <c r="C78" s="91" t="s">
        <v>105</v>
      </c>
      <c r="D78" s="21"/>
      <c r="E78" s="67" t="s">
        <v>108</v>
      </c>
      <c r="F78" s="67">
        <v>45412</v>
      </c>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spans="1:64" s="3" customFormat="1" ht="30" customHeight="1" thickBot="1">
      <c r="A79" s="40"/>
      <c r="B79" s="83" t="s">
        <v>110</v>
      </c>
      <c r="C79" s="53" t="s">
        <v>107</v>
      </c>
      <c r="D79" s="21"/>
      <c r="E79" s="67">
        <v>45352</v>
      </c>
      <c r="F79" s="67">
        <v>45596</v>
      </c>
      <c r="G79" s="13"/>
      <c r="H79" s="13">
        <f t="shared" ca="1" si="6"/>
        <v>245</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row>
    <row r="80" spans="1:64" s="3" customFormat="1" ht="30" customHeight="1" thickBot="1">
      <c r="A80" s="40" t="s">
        <v>53</v>
      </c>
      <c r="B80" s="92" t="s">
        <v>111</v>
      </c>
      <c r="C80" s="93"/>
      <c r="D80" s="94"/>
      <c r="E80" s="95"/>
      <c r="F80" s="96"/>
      <c r="G80" s="13"/>
      <c r="H80" s="13" t="str">
        <f t="shared" ca="1" si="6"/>
        <v/>
      </c>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row>
    <row r="81" spans="1:64" s="3" customFormat="1" ht="65.25" customHeight="1" thickBot="1">
      <c r="A81" s="40"/>
      <c r="B81" s="97" t="s">
        <v>112</v>
      </c>
      <c r="C81" s="98" t="s">
        <v>113</v>
      </c>
      <c r="D81" s="99"/>
      <c r="E81" s="100">
        <v>45376</v>
      </c>
      <c r="F81" s="100">
        <v>45380</v>
      </c>
      <c r="G81" s="13"/>
      <c r="H81" s="13">
        <f t="shared" ca="1" si="6"/>
        <v>5</v>
      </c>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row>
    <row r="82" spans="1:64" s="3" customFormat="1" ht="111" customHeight="1" thickBot="1">
      <c r="A82" s="40"/>
      <c r="B82" s="97" t="s">
        <v>114</v>
      </c>
      <c r="C82" s="98"/>
      <c r="D82" s="99"/>
      <c r="E82" s="100"/>
      <c r="F82" s="100"/>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row>
    <row r="83" spans="1:64" s="3" customFormat="1" ht="30" customHeight="1" thickBot="1">
      <c r="A83" s="40"/>
      <c r="B83" s="97" t="s">
        <v>115</v>
      </c>
      <c r="C83" s="98" t="s">
        <v>105</v>
      </c>
      <c r="D83" s="99"/>
      <c r="E83" s="100">
        <v>45457</v>
      </c>
      <c r="F83" s="100">
        <v>45473</v>
      </c>
      <c r="G83" s="13"/>
      <c r="H83" s="13">
        <f t="shared" ca="1" si="6"/>
        <v>17</v>
      </c>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row>
    <row r="84" spans="1:64" s="3" customFormat="1" ht="30" customHeight="1" thickBot="1">
      <c r="A84" s="40"/>
      <c r="B84" s="97" t="s">
        <v>116</v>
      </c>
      <c r="C84" s="98" t="s">
        <v>105</v>
      </c>
      <c r="D84" s="99"/>
      <c r="E84" s="100">
        <v>45474</v>
      </c>
      <c r="F84" s="100">
        <v>45504</v>
      </c>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row>
    <row r="85" spans="1:64" s="3" customFormat="1" ht="30" customHeight="1" thickBot="1">
      <c r="A85" s="40"/>
      <c r="B85" s="97" t="s">
        <v>117</v>
      </c>
      <c r="C85" s="98" t="s">
        <v>107</v>
      </c>
      <c r="D85" s="99"/>
      <c r="E85" s="100">
        <v>45505</v>
      </c>
      <c r="F85" s="100">
        <v>45534</v>
      </c>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row>
    <row r="86" spans="1:64" s="3" customFormat="1" ht="30" customHeight="1" thickBot="1">
      <c r="A86" s="40" t="s">
        <v>53</v>
      </c>
      <c r="B86" s="101" t="s">
        <v>118</v>
      </c>
      <c r="C86" s="102"/>
      <c r="D86" s="103"/>
      <c r="E86" s="104"/>
      <c r="F86" s="105"/>
      <c r="G86" s="13"/>
      <c r="H86" s="13" t="str">
        <f t="shared" ca="1" si="6"/>
        <v/>
      </c>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row r="87" spans="1:64" s="3" customFormat="1" ht="45.75" customHeight="1" thickBot="1">
      <c r="A87" s="40"/>
      <c r="B87" s="106" t="s">
        <v>119</v>
      </c>
      <c r="C87" s="107" t="s">
        <v>120</v>
      </c>
      <c r="D87" s="108"/>
      <c r="E87" s="109">
        <v>45352</v>
      </c>
      <c r="F87" s="109">
        <v>45380</v>
      </c>
      <c r="G87" s="13"/>
      <c r="H87" s="13">
        <f t="shared" ca="1" si="6"/>
        <v>29</v>
      </c>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row>
    <row r="88" spans="1:64" s="3" customFormat="1" ht="324" customHeight="1" thickBot="1">
      <c r="A88" s="40"/>
      <c r="B88" s="106" t="s">
        <v>121</v>
      </c>
      <c r="C88" s="107"/>
      <c r="D88" s="108"/>
      <c r="E88" s="109"/>
      <c r="F88" s="109"/>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row>
    <row r="89" spans="1:64" s="3" customFormat="1" ht="30" customHeight="1" thickBot="1">
      <c r="A89" s="40"/>
      <c r="B89" s="106" t="s">
        <v>122</v>
      </c>
      <c r="C89" s="107" t="s">
        <v>107</v>
      </c>
      <c r="D89" s="108"/>
      <c r="E89" s="109">
        <v>45383</v>
      </c>
      <c r="F89" s="109">
        <v>45596</v>
      </c>
      <c r="G89" s="13"/>
      <c r="H89" s="13">
        <f t="shared" ca="1" si="6"/>
        <v>214</v>
      </c>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row>
    <row r="90" spans="1:64" s="3" customFormat="1" ht="30" customHeight="1" thickBot="1">
      <c r="A90" s="40"/>
      <c r="B90" s="106" t="s">
        <v>123</v>
      </c>
      <c r="C90" s="107" t="s">
        <v>107</v>
      </c>
      <c r="D90" s="108"/>
      <c r="E90" s="109">
        <v>45597</v>
      </c>
      <c r="F90" s="109">
        <v>45657</v>
      </c>
      <c r="G90" s="13"/>
      <c r="H90" s="13">
        <f t="shared" ca="1" si="6"/>
        <v>61</v>
      </c>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spans="1:64" s="3" customFormat="1" ht="49.5" customHeight="1" thickBot="1">
      <c r="A91" s="40"/>
      <c r="B91" s="113" t="s">
        <v>124</v>
      </c>
      <c r="C91" s="110"/>
      <c r="D91" s="111"/>
      <c r="E91" s="112"/>
      <c r="F91" s="112"/>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64" s="3" customFormat="1" ht="30" customHeight="1" thickBot="1">
      <c r="A92" s="41" t="s">
        <v>125</v>
      </c>
      <c r="B92" s="22" t="s">
        <v>126</v>
      </c>
      <c r="C92" s="23"/>
      <c r="D92" s="24"/>
      <c r="E92" s="68"/>
      <c r="F92" s="69"/>
      <c r="G92" s="25"/>
      <c r="H92" s="25" t="str">
        <f t="shared" ca="1" si="6"/>
        <v/>
      </c>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row>
    <row r="93" spans="1:64" ht="30" customHeight="1">
      <c r="G93" s="6"/>
    </row>
    <row r="94" spans="1:64" ht="30" customHeight="1">
      <c r="C94" s="11"/>
      <c r="F94" s="42"/>
    </row>
    <row r="95" spans="1:64" ht="30" customHeight="1">
      <c r="C95" s="12"/>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92">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92">
    <cfRule type="expression" dxfId="2" priority="33">
      <formula>AND(TODAY()&gt;=I$5,TODAY()&lt;J$5)</formula>
    </cfRule>
  </conditionalFormatting>
  <conditionalFormatting sqref="I7:BL92">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125" zoomScaleNormal="100" workbookViewId="0"/>
  </sheetViews>
  <sheetFormatPr defaultColWidth="9.140625" defaultRowHeight="12.75"/>
  <cols>
    <col min="1" max="1" width="87.140625" style="30" customWidth="1"/>
    <col min="2" max="16384" width="9.140625" style="2"/>
  </cols>
  <sheetData>
    <row r="1" spans="1:2" ht="46.5" customHeight="1"/>
    <row r="2" spans="1:2" s="32" customFormat="1" ht="15.75">
      <c r="A2" s="31" t="s">
        <v>2</v>
      </c>
      <c r="B2" s="31"/>
    </row>
    <row r="3" spans="1:2" s="36" customFormat="1" ht="27" customHeight="1">
      <c r="A3" s="55" t="s">
        <v>5</v>
      </c>
      <c r="B3" s="37"/>
    </row>
    <row r="4" spans="1:2" s="33" customFormat="1" ht="26.25">
      <c r="A4" s="34" t="s">
        <v>127</v>
      </c>
    </row>
    <row r="5" spans="1:2" ht="74.099999999999994" customHeight="1">
      <c r="A5" s="35" t="s">
        <v>128</v>
      </c>
    </row>
    <row r="6" spans="1:2" ht="26.25" customHeight="1">
      <c r="A6" s="34" t="s">
        <v>129</v>
      </c>
    </row>
    <row r="7" spans="1:2" s="30" customFormat="1" ht="228" customHeight="1">
      <c r="A7" s="39" t="s">
        <v>130</v>
      </c>
    </row>
    <row r="8" spans="1:2" s="33" customFormat="1" ht="26.25">
      <c r="A8" s="34" t="s">
        <v>131</v>
      </c>
    </row>
    <row r="9" spans="1:2" ht="75">
      <c r="A9" s="35" t="s">
        <v>132</v>
      </c>
    </row>
    <row r="10" spans="1:2" s="30" customFormat="1" ht="27.95" customHeight="1">
      <c r="A10" s="38" t="s">
        <v>133</v>
      </c>
    </row>
    <row r="11" spans="1:2" s="33" customFormat="1" ht="26.25">
      <c r="A11" s="34" t="s">
        <v>134</v>
      </c>
    </row>
    <row r="12" spans="1:2" ht="30">
      <c r="A12" s="35" t="s">
        <v>135</v>
      </c>
    </row>
    <row r="13" spans="1:2" s="30" customFormat="1" ht="27.95" customHeight="1">
      <c r="A13" s="38" t="s">
        <v>136</v>
      </c>
    </row>
    <row r="14" spans="1:2" s="33" customFormat="1" ht="26.25">
      <c r="A14" s="34" t="s">
        <v>137</v>
      </c>
    </row>
    <row r="15" spans="1:2" ht="93.75" customHeight="1">
      <c r="A15" s="35" t="s">
        <v>138</v>
      </c>
    </row>
    <row r="16" spans="1:2" ht="90">
      <c r="A16" s="35" t="s">
        <v>139</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35a11ef-c2bf-4d1e-b58b-639ade20a33f" xsi:nil="true"/>
    <SharedWithUsers xmlns="435a11ef-c2bf-4d1e-b58b-639ade20a33f">
      <UserInfo>
        <DisplayName/>
        <AccountId xsi:nil="true"/>
        <AccountType/>
      </UserInfo>
    </SharedWithUsers>
    <lcf76f155ced4ddcb4097134ff3c332f xmlns="b61d6a7d-9cff-4fa8-ac7e-c8e11781a326">
      <Terms xmlns="http://schemas.microsoft.com/office/infopath/2007/PartnerControls"/>
    </lcf76f155ced4ddcb4097134ff3c332f>
    <MediaLengthInSeconds xmlns="b61d6a7d-9cff-4fa8-ac7e-c8e11781a326" xsi:nil="true"/>
  </documentManagement>
</p:properties>
</file>

<file path=customXml/itemProps1.xml><?xml version="1.0" encoding="utf-8"?>
<ds:datastoreItem xmlns:ds="http://schemas.openxmlformats.org/officeDocument/2006/customXml" ds:itemID="{8FE8ED85-58B3-4608-8E91-0433556D50CE}"/>
</file>

<file path=customXml/itemProps2.xml><?xml version="1.0" encoding="utf-8"?>
<ds:datastoreItem xmlns:ds="http://schemas.openxmlformats.org/officeDocument/2006/customXml" ds:itemID="{A2EE9AC8-CA5D-437A-BBA0-B7E05473D4FE}"/>
</file>

<file path=customXml/itemProps3.xml><?xml version="1.0" encoding="utf-8"?>
<ds:datastoreItem xmlns:ds="http://schemas.openxmlformats.org/officeDocument/2006/customXml" ds:itemID="{5144944C-1F1D-4162-962A-96F3FC8455D8}"/>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Maryan Gabriela Barreto Ramirez</cp:lastModifiedBy>
  <cp:revision/>
  <dcterms:created xsi:type="dcterms:W3CDTF">2021-12-14T20:18:50Z</dcterms:created>
  <dcterms:modified xsi:type="dcterms:W3CDTF">2025-03-06T20:17:21Z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8715600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