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son.lopez\Downloads\"/>
    </mc:Choice>
  </mc:AlternateContent>
  <xr:revisionPtr revIDLastSave="0" documentId="13_ncr:1_{A75AD44E-E94C-4811-B5F1-CECBAC9AA470}" xr6:coauthVersionLast="47" xr6:coauthVersionMax="47" xr10:uidLastSave="{00000000-0000-0000-0000-000000000000}"/>
  <bookViews>
    <workbookView xWindow="-120" yWindow="-120" windowWidth="29040" windowHeight="15840" xr2:uid="{F6CAE9B7-8056-44EC-8F32-8C756BD5610A}"/>
  </bookViews>
  <sheets>
    <sheet name="CRONOGRAMA PIC 2024" sheetId="2" r:id="rId1"/>
  </sheets>
  <definedNames>
    <definedName name="_xlnm._FilterDatabase" localSheetId="0" hidden="1">'CRONOGRAMA PIC 2024'!$B$5:$AI$72</definedName>
    <definedName name="_xlnm.Print_Area" localSheetId="0">'CRONOGRAMA PIC 2024'!$A$1:$AI$81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2" l="1"/>
  <c r="AD72" i="2"/>
  <c r="AD79" i="2" s="1"/>
  <c r="AC72" i="2"/>
  <c r="AC79" i="2" s="1"/>
  <c r="AB72" i="2"/>
  <c r="AB79" i="2" s="1"/>
  <c r="AA72" i="2"/>
  <c r="AA79" i="2" s="1"/>
  <c r="Z72" i="2"/>
  <c r="Z79" i="2" s="1"/>
  <c r="Y72" i="2"/>
  <c r="Y79" i="2" s="1"/>
  <c r="X72" i="2"/>
  <c r="X79" i="2" s="1"/>
  <c r="W72" i="2"/>
  <c r="W79" i="2" s="1"/>
  <c r="V72" i="2"/>
  <c r="V79" i="2" s="1"/>
  <c r="U72" i="2"/>
  <c r="U79" i="2" s="1"/>
  <c r="T72" i="2"/>
  <c r="T79" i="2" s="1"/>
  <c r="S72" i="2"/>
  <c r="S79" i="2" s="1"/>
  <c r="R72" i="2"/>
  <c r="R79" i="2" s="1"/>
  <c r="Q72" i="2"/>
  <c r="Q79" i="2" s="1"/>
  <c r="P72" i="2"/>
  <c r="P79" i="2" s="1"/>
  <c r="O72" i="2"/>
  <c r="O79" i="2" s="1"/>
  <c r="N72" i="2"/>
  <c r="N79" i="2" s="1"/>
  <c r="M72" i="2"/>
  <c r="M79" i="2" s="1"/>
  <c r="L72" i="2"/>
  <c r="L79" i="2" s="1"/>
  <c r="K72" i="2"/>
  <c r="K79" i="2" s="1"/>
  <c r="J72" i="2"/>
  <c r="J79" i="2" s="1"/>
  <c r="I72" i="2"/>
  <c r="I79" i="2" s="1"/>
  <c r="G72" i="2"/>
  <c r="G79" i="2" s="1"/>
  <c r="AF71" i="2"/>
  <c r="AE71" i="2"/>
  <c r="AF70" i="2"/>
  <c r="AE70" i="2"/>
  <c r="AF69" i="2"/>
  <c r="AE69" i="2"/>
  <c r="AF68" i="2"/>
  <c r="AE68" i="2"/>
  <c r="AF67" i="2"/>
  <c r="AE67" i="2"/>
  <c r="AF66" i="2"/>
  <c r="AE66" i="2"/>
  <c r="AF65" i="2"/>
  <c r="AE65" i="2"/>
  <c r="AE64" i="2"/>
  <c r="AF63" i="2"/>
  <c r="AE63" i="2"/>
  <c r="AF62" i="2"/>
  <c r="AE62" i="2"/>
  <c r="AF61" i="2"/>
  <c r="AE61" i="2"/>
  <c r="AF60" i="2"/>
  <c r="AE60" i="2"/>
  <c r="AF59" i="2"/>
  <c r="AE59" i="2"/>
  <c r="AF58" i="2"/>
  <c r="AE58" i="2"/>
  <c r="AF57" i="2"/>
  <c r="AE57" i="2"/>
  <c r="AF56" i="2"/>
  <c r="AE56" i="2"/>
  <c r="AF55" i="2"/>
  <c r="AE55" i="2"/>
  <c r="AF54" i="2"/>
  <c r="AE54" i="2"/>
  <c r="AF53" i="2"/>
  <c r="AE53" i="2"/>
  <c r="AF52" i="2"/>
  <c r="AE52" i="2"/>
  <c r="AF51" i="2"/>
  <c r="AE51" i="2"/>
  <c r="AF50" i="2"/>
  <c r="AE50" i="2"/>
  <c r="AF49" i="2"/>
  <c r="AE49" i="2"/>
  <c r="AF48" i="2"/>
  <c r="AE48" i="2"/>
  <c r="AF47" i="2"/>
  <c r="AE47" i="2"/>
  <c r="AF46" i="2"/>
  <c r="AE46" i="2"/>
  <c r="AF45" i="2"/>
  <c r="AE45" i="2"/>
  <c r="AF44" i="2"/>
  <c r="AE44" i="2"/>
  <c r="AF43" i="2"/>
  <c r="AE43" i="2"/>
  <c r="AF42" i="2"/>
  <c r="AE42" i="2"/>
  <c r="AF41" i="2"/>
  <c r="AE41" i="2"/>
  <c r="AF40" i="2"/>
  <c r="AE40" i="2"/>
  <c r="AF39" i="2"/>
  <c r="AE39" i="2"/>
  <c r="AE38" i="2"/>
  <c r="AF37" i="2"/>
  <c r="AE37" i="2"/>
  <c r="AF36" i="2"/>
  <c r="AE36" i="2"/>
  <c r="AF35" i="2"/>
  <c r="AE35" i="2"/>
  <c r="AE34" i="2"/>
  <c r="AF33" i="2"/>
  <c r="AE33" i="2"/>
  <c r="AF32" i="2"/>
  <c r="AE32" i="2"/>
  <c r="AE31" i="2"/>
  <c r="AF30" i="2"/>
  <c r="AE30" i="2"/>
  <c r="AF29" i="2"/>
  <c r="AE29" i="2"/>
  <c r="AF28" i="2"/>
  <c r="AE28" i="2"/>
  <c r="AF27" i="2"/>
  <c r="AE27" i="2"/>
  <c r="AE26" i="2"/>
  <c r="AF25" i="2"/>
  <c r="AE25" i="2"/>
  <c r="AF24" i="2"/>
  <c r="AE24" i="2"/>
  <c r="AF23" i="2"/>
  <c r="AE23" i="2"/>
  <c r="AF22" i="2"/>
  <c r="AE22" i="2"/>
  <c r="AF21" i="2"/>
  <c r="AE21" i="2"/>
  <c r="AF20" i="2"/>
  <c r="AE20" i="2"/>
  <c r="AF19" i="2"/>
  <c r="AE19" i="2"/>
  <c r="AF18" i="2"/>
  <c r="AE18" i="2"/>
  <c r="AF17" i="2"/>
  <c r="AE17" i="2"/>
  <c r="AF16" i="2"/>
  <c r="AE16" i="2"/>
  <c r="AE15" i="2"/>
  <c r="AF14" i="2"/>
  <c r="AE14" i="2"/>
  <c r="AF13" i="2"/>
  <c r="AE13" i="2"/>
  <c r="AF12" i="2"/>
  <c r="AE12" i="2"/>
  <c r="AF11" i="2"/>
  <c r="AE11" i="2"/>
  <c r="AF7" i="2"/>
  <c r="AE7" i="2"/>
  <c r="AF6" i="2"/>
  <c r="AE6" i="2"/>
  <c r="AC3" i="2"/>
  <c r="AA3" i="2"/>
  <c r="Y3" i="2"/>
  <c r="W3" i="2"/>
  <c r="U3" i="2"/>
  <c r="S3" i="2"/>
  <c r="Q3" i="2"/>
  <c r="O3" i="2"/>
  <c r="M3" i="2"/>
  <c r="K3" i="2"/>
  <c r="I3" i="2"/>
  <c r="G3" i="2"/>
  <c r="I80" i="2" l="1"/>
  <c r="Q80" i="2"/>
  <c r="U80" i="2"/>
  <c r="Y80" i="2"/>
  <c r="AC80" i="2"/>
  <c r="AF72" i="2"/>
  <c r="M80" i="2"/>
  <c r="AG79" i="2"/>
  <c r="AF79" i="2"/>
  <c r="K80" i="2"/>
  <c r="O80" i="2"/>
  <c r="S80" i="2"/>
  <c r="AA80" i="2"/>
  <c r="W80" i="2"/>
  <c r="AE72" i="2"/>
  <c r="G81" i="2" l="1"/>
  <c r="M81" i="2"/>
  <c r="Y81" i="2"/>
  <c r="S81" i="2"/>
  <c r="AH8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tc={2DCACB8A-A19B-4B04-8DBE-D0A22A335B99}</author>
  </authors>
  <commentList>
    <comment ref="D25" authorId="0" shapeId="0" xr:uid="{2DCACB8A-A19B-4B04-8DBE-D0A22A335B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ajustó la programación  de acuerdo a lo informado por el sistema de Gestión ambiental UNP</t>
      </text>
    </comment>
  </commentList>
</comments>
</file>

<file path=xl/sharedStrings.xml><?xml version="1.0" encoding="utf-8"?>
<sst xmlns="http://schemas.openxmlformats.org/spreadsheetml/2006/main" count="328" uniqueCount="174">
  <si>
    <t>CRONOGRAMA PLAN INSTITUCIONAL DE CAPACITACIÓN 2024</t>
  </si>
  <si>
    <t xml:space="preserve">FORMACIONES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</si>
  <si>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</si>
  <si>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</si>
  <si>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</si>
  <si>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</si>
  <si>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</si>
  <si>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</si>
  <si>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</si>
  <si>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</si>
  <si>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</si>
  <si>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</si>
  <si>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</si>
  <si>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</si>
  <si>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SEGUIMIENTO</t>
  </si>
  <si>
    <t>ITEM</t>
  </si>
  <si>
    <t>EJE TEMÁTICO</t>
  </si>
  <si>
    <t>TEMA</t>
  </si>
  <si>
    <t>SUBTEMAS</t>
  </si>
  <si>
    <t>A QUIEN SE DIRECCIONA LA CAPACITACIÓN</t>
  </si>
  <si>
    <t>P</t>
  </si>
  <si>
    <t>E</t>
  </si>
  <si>
    <t>TOTAL</t>
  </si>
  <si>
    <t>CUMPLIMIENTO</t>
  </si>
  <si>
    <t>ESTADO</t>
  </si>
  <si>
    <t>MES REAL DE EJECUCIÓN</t>
  </si>
  <si>
    <t>RESPONSABLE DE LA CAPACITACIÓN</t>
  </si>
  <si>
    <t>PAZ TOTAL, MEMORIA Y DERECHOS HUMANOS</t>
  </si>
  <si>
    <t>DERECHOS HUMANOS Y DERECHO INTERNACIONAL HUMANITARIO</t>
  </si>
  <si>
    <t>Gestión administrativa de los derechos humanos
Ambito de aplicación y derechos frente al protesta social
Protección con enfoque de Derechos Humanos
Conocimientos sobre leyes y derechos humanos relevantes para la proteccioón a personas en riesgos
Rutas y mecanismos de protección en derechos humanos en Colombia
Solicitud, estudio, instancias y fuerza de las decisiones internacionales</t>
  </si>
  <si>
    <t>Todo el personal</t>
  </si>
  <si>
    <t>MUJERES, INCLUSIÓN Y DIVERSIDAD</t>
  </si>
  <si>
    <t xml:space="preserve">ENFOQUE DIFERENCIAL </t>
  </si>
  <si>
    <t>Indigena, Afrocolombiana, Campesina LGTBIQ+
tipos de enfoque diferencial y legislación que regule su protección
Rutas de apoyo en situación de violencia y normatividad aplicada a la población objeto  de estudio
(Género, territorial y étnico)</t>
  </si>
  <si>
    <t>HABILIDADES Y COMPETENCIAS</t>
  </si>
  <si>
    <t>COMPETENCIAS LABORALES</t>
  </si>
  <si>
    <t>PROBIDAD, ÉTICA E IDENTIDAD DE LO PÚBLICO</t>
  </si>
  <si>
    <t>PERITO AUTOMATRIZ</t>
  </si>
  <si>
    <t>Personal Operativo</t>
  </si>
  <si>
    <t>PREVENCIÓN TEMPRANA DE LA ESTIGMATIZACIÓN</t>
  </si>
  <si>
    <t>Riesgos asociados a la estigmatización
Prevención de violencia simbólica</t>
  </si>
  <si>
    <t>CULTURA DE PAZ Y SEGURIDAD HUMANA</t>
  </si>
  <si>
    <t>Paradigmas de la seguridad Humana</t>
  </si>
  <si>
    <t>BUEN GOBIERNO Y ESTRUCTURA DEL ESTADO</t>
  </si>
  <si>
    <t>RENDICIÓN DE CUENTAS</t>
  </si>
  <si>
    <t>TERRITORIO, VIDA Y AMBIENTE</t>
  </si>
  <si>
    <t xml:space="preserve">DESARROLLO TERRITORIAL Y NACIONAL </t>
  </si>
  <si>
    <t>Plan Nacional de Desarrollo objetivos y los 5 ejes del PND</t>
  </si>
  <si>
    <t>ATENCIÓN AL CIUDADANO</t>
  </si>
  <si>
    <t>Plan anticorrupción estrategias de caracte institucional
Normatividad en la atención de las PQRSD en el estado con implicaciones legales en la no atencion de las mismas</t>
  </si>
  <si>
    <t>ARGUMENTACIÓN Y REDACCIÓN JURÍDICA</t>
  </si>
  <si>
    <t>POLITICA PÚBLICA DE PREVENCIÓN Y PROTECCIÓN</t>
  </si>
  <si>
    <t>HABILIDADES SOCIEMOCIONALES</t>
  </si>
  <si>
    <t>Liderazgo
Trabajo en equipo
Resistencia y adaptabilidad al cambio
creatividad e innovación
Comunicación asertiva
Resolución de conflictos</t>
  </si>
  <si>
    <t>CULTURA Y CLIMA ORGANIZACIONAL</t>
  </si>
  <si>
    <t>SISTEMA DE GESTIÓN DE SEGURIDAD Y SALUD EN EL TRABAJO</t>
  </si>
  <si>
    <t>Legislación en ausentismo, restricciones,  recomendaciones medico laborales y reintegro laboral</t>
  </si>
  <si>
    <t>TRANSFORMACIÓN DIGITAL Y CIBERCULTURA</t>
  </si>
  <si>
    <t>GESTIÓN DE LAS TECNOLOGÍAS Y LA INFORMACIÓN</t>
  </si>
  <si>
    <t>SIGOB, SECOP, SIGEP
Información reservada, clasificación de la información, información pública y  Normatividad
Transformación digital</t>
  </si>
  <si>
    <t>SISTEMA INTEGRADO DE GESTIÓN - MIPG</t>
  </si>
  <si>
    <t>SISTEMA DE GESTIÓN MEDIOAMBIENTAL</t>
  </si>
  <si>
    <t>Gestión y Manipulación de residuos peligrosos
Consumo sostenible, impacto de compras productos sostenibles en el mercado
Manipulación y cambio de tonner y empaque de residuos</t>
  </si>
  <si>
    <t>,</t>
  </si>
  <si>
    <t>SISTEMA DE GESTIÓN DE LA SEGURIDAD Y LA INFORMACIÓN</t>
  </si>
  <si>
    <t>Manejo de información sensible
Ciberseguirdad
Identificación de amenazas digitales</t>
  </si>
  <si>
    <t>GESTIÓN DEL CONOCIMIENTO Y LA INNOVACIÓN</t>
  </si>
  <si>
    <t>Conservación documental
Gestión de los documentos electrónicos
Organización documental y aplicación de TRD</t>
  </si>
  <si>
    <t>GESTIÓN FINANCIERA</t>
  </si>
  <si>
    <t>Normas regimen de contabilidad
Planificación financiera personal</t>
  </si>
  <si>
    <t xml:space="preserve">ACCIÓN SIN DAÑO Y ENFOQUE PSICOSOCIAL </t>
  </si>
  <si>
    <t>CONOCE TU ENTIDAD</t>
  </si>
  <si>
    <t>Plataforma estrategica de la entidad</t>
  </si>
  <si>
    <t>REDACCIÓN Y ORTOGRAFÍA</t>
  </si>
  <si>
    <t>Estilo asertivo</t>
  </si>
  <si>
    <t>OFIMÁTICA (MICROSOFT OFFICE 365)</t>
  </si>
  <si>
    <t>Power BI, Teams, SharePoint, Power automate
Excel
Planner</t>
  </si>
  <si>
    <t>SEGURIDAD VIAL</t>
  </si>
  <si>
    <t>Seguirdad vial para conductores: hábitosy comportamientos
Seguridad vial para conductores infracciones
Seguridad vial para pasajeros: autocuidado
Seguridad vial para pasajeros: normas de conducta
Seguridad vial para motociclistas: fenado
Seguridad vial para motociclistas: cuidado con la vida
Seguridad vial para bici usuarios: como instrumento
Seguridad vial para bici usuarios: mecánica básica
Seguridad vial para peatones: normas y señales de transito
Seguridad vial para peatones: autocuidado</t>
  </si>
  <si>
    <t>Personal operativo</t>
  </si>
  <si>
    <t>DERECHO DISCIPLINARIO</t>
  </si>
  <si>
    <t>Principios del derecho disciplinario
Fases del derecho disciplinario
Pliego de cargos y Notificaciones
Recursos juridicos frente a procesos disciplinarios
Ruta insititucional frente a procesos disciplinarios
Procedimiento disciplinario Ley 1952 de 2019 y 2094 de 2021</t>
  </si>
  <si>
    <t>VIÁTICOS</t>
  </si>
  <si>
    <t>Tramite solicitud de tiquetes:  formatos, reserva, cambios, cancelación, check in entre otros.</t>
  </si>
  <si>
    <t>ALTA DIRECCIÓN</t>
  </si>
  <si>
    <t>Gestión de cambios para la toma de decisiones
Habilidades gerenciales
Habilidades tecnologicas
Gestión del conocimiento y la innovación
Modelo gerencial servidor 4.0</t>
  </si>
  <si>
    <t>Directivos</t>
  </si>
  <si>
    <t>CONTRATACIÓN ESTATAL</t>
  </si>
  <si>
    <t>Incumpliminento contractual
Normatividad: responsabilidad disciplinaria, penal y administrativa en el ejericio de las obligaciones contractuales
Supervisión efectiva de contratos
Contratos y convenios de la administracion
Planificación y liquidación en la contratación pública
Función del supervisor del contrato
Apoyo y terminación del contrato</t>
  </si>
  <si>
    <t>Oficina Asesora Juridica
Oficina Asesora de Planeación e Información
Secretaria General
Subdirección Especializada de Seguirdad y Protección</t>
  </si>
  <si>
    <t>PROCEDIMIENTOS ADMINISTRATIVOS</t>
  </si>
  <si>
    <t>Cobro coactivo</t>
  </si>
  <si>
    <t>Oficina Asesora Juridica</t>
  </si>
  <si>
    <t>Oficina Asesora de Planeación e Información</t>
  </si>
  <si>
    <t>En el ante proyecto del prespuuesto de la enditad</t>
  </si>
  <si>
    <t>Formulación y presentación de anteproyectos de inversion con recursos del DNP y de Cooperación internacional
Identificación y análisis de causa como herramienta para la solución de problemas
Metodología MGA</t>
  </si>
  <si>
    <t>Oficina Asesora de Planeación e Información
Subdirección de Protección
Subidrección Especializada de Seguridad  y  Protección</t>
  </si>
  <si>
    <t>Integración de perspectiva de género en los objetivos de desarrollo sostenible de las Naciones Unidas</t>
  </si>
  <si>
    <t>Análisis de desigualdades y brechas salariales de género</t>
  </si>
  <si>
    <t>ANÁLISIS DE DATOS</t>
  </si>
  <si>
    <t>Técnicas de análisis de datos, estadistica, visualización de datos y minoria de datos</t>
  </si>
  <si>
    <t>Oficina Asesora de Planeación e Información
Oficina de Control Interno</t>
  </si>
  <si>
    <t>Análisis valoración y diseño de controles para la gestión de riesgos según el DAFP</t>
  </si>
  <si>
    <t>AUDITORÍA FORENSE</t>
  </si>
  <si>
    <t>Redacción de hallazagos de auditoría</t>
  </si>
  <si>
    <t>Oficina de Control Interno</t>
  </si>
  <si>
    <t>ACTUALIZACIÓN TRIBUTARIA</t>
  </si>
  <si>
    <t>Renta, rete fuente e IVA</t>
  </si>
  <si>
    <t>Secretaria General</t>
  </si>
  <si>
    <t>ANÁLISIS Y EVALUACIÓN DEL RIESGO</t>
  </si>
  <si>
    <t>Socialización rutas de protección individual y colectiva sedes, instalaciones y domicilios</t>
  </si>
  <si>
    <t>Subdirección Evaluación del Riesgo
Subdirección Especializada de Seguridad y Protección</t>
  </si>
  <si>
    <t>Tipos de técnicas de investigación</t>
  </si>
  <si>
    <t>Subdirección Evaluación del Riesgo</t>
  </si>
  <si>
    <t>Técnicas de perfilación, creación de cuestionarios y guiones
Técnicas de contra pregunta
Análisis gestual</t>
  </si>
  <si>
    <t>HISTORIA DEL CONFLICTO ARMADO COLOMBIANO</t>
  </si>
  <si>
    <t>Violencia, terrorismo y diferenciacion de lso grupos armados ilegales en Colombia
Escenarios de violencia en el territorio nacional, estrucutra, metodología, procedencia e intenciones de paz</t>
  </si>
  <si>
    <t>Subdirección Evaluación del Riesgo
Oficina Asesora de Planeación e Información</t>
  </si>
  <si>
    <t>TRIBUNALES DE JUSTICIA TRANSICIONAL</t>
  </si>
  <si>
    <t>Ley 975 de 2005, Ley de justicia y Paz 
Jurisdicción especial para la Paz JEP</t>
  </si>
  <si>
    <t>HABILIDADES Y COMPETENCIAS (PROBIDAD, ÉTICA E IDENTIDAD DE LO PÚBLICO)</t>
  </si>
  <si>
    <t>Manejo de grupo y estrategias pedagogícas</t>
  </si>
  <si>
    <t>Subdirección de Protección
Subdirección de Talento Humano</t>
  </si>
  <si>
    <t>Promocion al buen uso y manejo adecuado de las medidas de protección en el marco de la prestación del servicio</t>
  </si>
  <si>
    <t>Subdirección Especializada de Seguridad y  Protección</t>
  </si>
  <si>
    <t>Construcción de actos administrativos de carácter general y abstracto
validez del acto administrativo
Efectos del acto administrativo
Revocatoria del acto administrativo</t>
  </si>
  <si>
    <t>PROTECCIÓN A PERSONAS</t>
  </si>
  <si>
    <t>Técnicas de protección dinamica, concéntrica, movimiento y estatica
Técnicas de primeros auxilios
Preparación fisica 
Defensa personal
Armamento, normas de seguirdad manejo de armas y tiro de instrucción</t>
  </si>
  <si>
    <t>MANEJO EVASIVO Y DEFENSIVO</t>
  </si>
  <si>
    <t>Instructores de Seguridad Vial</t>
  </si>
  <si>
    <t>RIESGOS VIALES (ARL)</t>
  </si>
  <si>
    <t>Gestión de la velocidad segura
Programa de prevención de la fatiga
Programa de prevención de la distracción
Programa cero tolerancia a la conducción bajo efectos de alcohol y SPA
Programa de la protección de actores viales vulnerables</t>
  </si>
  <si>
    <t>Programación neurolingüística asociada al entorno público</t>
  </si>
  <si>
    <t>Grupo Capacitación</t>
  </si>
  <si>
    <t>Norma ISO de Gestión del Conocimiento y la Innovación</t>
  </si>
  <si>
    <t>Subdirección de Talento Humano</t>
  </si>
  <si>
    <t>EVALUACIÓN DE DESEMPEÑO LABORAL</t>
  </si>
  <si>
    <t xml:space="preserve">Manejo del sistema propio desde el rol evaluado, evaluador y jefe </t>
  </si>
  <si>
    <t>INDUCCIÓN</t>
  </si>
  <si>
    <t>Personal nuevo</t>
  </si>
  <si>
    <t>REINDUCCIÓN</t>
  </si>
  <si>
    <t>REENTRENAMIENTO</t>
  </si>
  <si>
    <t>Programado</t>
  </si>
  <si>
    <t>Ejecutado</t>
  </si>
  <si>
    <t xml:space="preserve">Los numeros hacen referencia a la cantidad de capacitaciones programadas dentro del mes </t>
  </si>
  <si>
    <t>ESTADISTICA</t>
  </si>
  <si>
    <t>TOTAL P</t>
  </si>
  <si>
    <t>TOTAL E</t>
  </si>
  <si>
    <t>Actividades programadas y ejecutadas en el mes</t>
  </si>
  <si>
    <t>% Ejecución mensual</t>
  </si>
  <si>
    <t>% Cumplimiento meta en el trimestre (90%)</t>
  </si>
  <si>
    <t>GESTIÓN DOCUMENTAL</t>
  </si>
  <si>
    <t>Rutas de atención insitucional
Protocolo para la prevencion del acoso laboral y sexual
Enfoque de reincorporación, territorial con perspectiva de género
Violencia sexual y acoso laboral</t>
  </si>
  <si>
    <t>PREVENCIÓN Y ATENCIÓN A LAS VIOLENCIAS</t>
  </si>
  <si>
    <t>TEORÍA DEL ORDENAMIENTO JURIDICO</t>
  </si>
  <si>
    <t xml:space="preserve">FORMULACIÓN Y ANÁLISIS DE PRESUPUESTO PARA SOLICITUD DE RECURSOS </t>
  </si>
  <si>
    <t>FORMULACIÓN DE PROYECTOS</t>
  </si>
  <si>
    <t>POLITICAS Y PROTÓCOLOS PARA PREVENIR LA VIOLENCIA  DE GÉNERO</t>
  </si>
  <si>
    <t>METODOLOGÍA PARA EL SEGUIMIENTO Y FORMULACIÓN DE PLANES, PROGRAMAS Y PROYECTOS CON ENFOQUE DE GÉNERO</t>
  </si>
  <si>
    <t>TÉCNICAS DE ENTREVISTA</t>
  </si>
  <si>
    <t>GESTIÓN DE RIESGOS</t>
  </si>
  <si>
    <t>TÉCNICAS DE ENTREVISTA: ANÁLISIS DEL RIESGO</t>
  </si>
  <si>
    <t>NEGOCIACIÓN COLECTIVA</t>
  </si>
  <si>
    <t>FORMULACIÓN Y ANáLISIS DE INDICADORES DE GESTION</t>
  </si>
  <si>
    <t>TÉCNICAS DE INVESTIGACIÓN</t>
  </si>
  <si>
    <t>PEDAGOGÍA</t>
  </si>
  <si>
    <t>IMPLEMENTACIÓN DE MEDIDAS DE PROTECCIÓN</t>
  </si>
  <si>
    <t>TEORÍA DEL ACTO ADMINISTRATIVO</t>
  </si>
  <si>
    <t>PROGRAMACIÓN NEUROLINISTICA</t>
  </si>
  <si>
    <t>NORMA ISO 30401</t>
  </si>
  <si>
    <t xml:space="preserve">CAPACITACIÓN EN USO CORRECTO Y SEGURO DEL ARMA DE FUEGO DE DOTACIÓN </t>
  </si>
  <si>
    <t>PREVENCIÓN DEL DAÑO ANTIJURíDICO</t>
  </si>
  <si>
    <t>BILIINGÜISMO</t>
  </si>
  <si>
    <t>REENTRENAMIENTO 
MANEJO EVASIVO Y DEFENSIVO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</si>
</sst>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8"/>
      <name val="Cambria"/>
      <family val="1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mbria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mbria"/>
      <family val="1"/>
    </font>
    <font>
      <b/>
      <sz val="14"/>
      <color theme="1"/>
      <name val="Arial"/>
      <family val="2"/>
    </font>
    <font>
      <b/>
      <sz val="16"/>
      <color rgb="FFFF0000"/>
      <name val="Cambri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/>
    <xf numFmtId="0" fontId="12" fillId="0" borderId="9" xfId="0" applyFont="1" applyBorder="1" applyAlignment="1">
      <alignment horizontal="center" vertical="center"/>
    </xf>
    <xf numFmtId="0" fontId="13" fillId="0" borderId="0" xfId="0" applyFont="1"/>
    <xf numFmtId="0" fontId="14" fillId="0" borderId="9" xfId="0" applyFont="1" applyBorder="1" applyAlignment="1">
      <alignment horizontal="center" vertical="center"/>
    </xf>
    <xf numFmtId="0" fontId="0" fillId="0" borderId="9" xfId="0" applyBorder="1"/>
    <xf numFmtId="0" fontId="1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9" xfId="0" applyFont="1" applyBorder="1"/>
    <xf numFmtId="0" fontId="17" fillId="0" borderId="9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6" fillId="0" borderId="9" xfId="0" applyFont="1" applyBorder="1"/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/>
    </xf>
    <xf numFmtId="1" fontId="18" fillId="0" borderId="2" xfId="1" applyNumberFormat="1" applyFont="1" applyBorder="1" applyAlignment="1">
      <alignment horizontal="center" vertical="center"/>
    </xf>
    <xf numFmtId="1" fontId="18" fillId="0" borderId="3" xfId="1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orcentaje 2" xfId="1" xr:uid="{974545E6-9FBD-4673-9BA0-3578757E3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283868</xdr:colOff>
      <xdr:row>3</xdr:row>
      <xdr:rowOff>185537</xdr:rowOff>
    </xdr:from>
    <xdr:to>
      <xdr:col>2</xdr:col>
      <xdr:colOff>1127449</xdr:colOff>
      <xdr:row>3</xdr:row>
      <xdr:rowOff>1027362</xdr:rowOff>
    </xdr:to>
    <xdr:pic>
      <xdr:nvPicPr>
        <xdr:cNvPr id="2" name="Imagen 1" descr="Unidad Nacional de Protección solicitó reintegrar el armamento de los  esquemas de seguridad en todas las Subdirecciones - ÚLTIMAVERSIÓN">
          <a:extLst>
            <a:ext uri="{FF2B5EF4-FFF2-40B4-BE49-F238E27FC236}">
              <a16:creationId xmlns:a16="http://schemas.microsoft.com/office/drawing/2014/main" id="{582C8BAC-ED8F-4FB4-A1FA-52AD30BA31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34" r="16833"/>
        <a:stretch/>
      </xdr:blipFill>
      <xdr:spPr bwMode="auto">
        <a:xfrm>
          <a:off x="1557108" y="963088"/>
          <a:ext cx="843581" cy="84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434228</xdr:colOff>
      <xdr:row>3</xdr:row>
      <xdr:rowOff>303493</xdr:rowOff>
    </xdr:from>
    <xdr:to>
      <xdr:col>33</xdr:col>
      <xdr:colOff>1018210</xdr:colOff>
      <xdr:row>3</xdr:row>
      <xdr:rowOff>998731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93333A-8775-49DA-81B9-E343783DB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42378" y="1084543"/>
          <a:ext cx="1746032" cy="6952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eerson Arley Lopez Vargas" id="{1A7D4D2F-E781-4F19-9381-8053B0DFBAA1}" userId="S::geerson.lopez@unp.gov.co::0d9840e8-9728-4be1-a146-bef0c67f7aa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5" dT="2024-03-15T17:52:26.06" personId="{1A7D4D2F-E781-4F19-9381-8053B0DFBAA1}" id="{2DCACB8A-A19B-4B04-8DBE-D0A22A335B99}">
    <text>Se ajustó la programación  de acuerdo a lo informado por el sistema de Gestión ambiental UNP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1C4E-8DCB-4C3A-802B-1EDF2A3F7621}">
  <sheetPr>
    <pageSetUpPr fitToPage="1"/>
  </sheetPr>
  <dimension ref="B2:AI103"/>
  <sheetViews>
    <sheetView showGridLines="0" tabSelected="1" view="pageBreakPreview" zoomScale="60" zoomScaleNormal="6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W71" sqref="W71"/>
    </sheetView>
  </sheetViews>
  <sheetFormatPr baseColWidth="10" defaultColWidth="11.42578125" defaultRowHeight="15" x14ac:dyDescent="0.25"/>
  <cols>
    <col min="2" max="2" width="7.7109375" style="31" customWidth="1"/>
    <col min="3" max="3" width="33.85546875" style="31" customWidth="1"/>
    <col min="4" max="4" width="56.140625" style="32" customWidth="1"/>
    <col min="5" max="5" width="61" style="31" customWidth="1"/>
    <col min="6" max="6" width="32.28515625" style="31" customWidth="1"/>
    <col min="7" max="29" width="5.7109375" style="31" customWidth="1"/>
    <col min="30" max="30" width="5.7109375" style="34" customWidth="1"/>
    <col min="31" max="31" width="13.5703125" style="34" customWidth="1"/>
    <col min="32" max="33" width="17.42578125" style="34" customWidth="1"/>
    <col min="34" max="34" width="20" customWidth="1"/>
    <col min="35" max="35" width="22.28515625" style="34" customWidth="1"/>
  </cols>
  <sheetData>
    <row r="2" spans="2:35" ht="23.25" x14ac:dyDescent="0.25">
      <c r="B2" s="65"/>
      <c r="C2" s="66"/>
      <c r="D2" s="66"/>
      <c r="E2" s="67"/>
      <c r="F2" s="65" t="s">
        <v>0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7"/>
      <c r="AG2" s="65"/>
      <c r="AH2" s="66"/>
      <c r="AI2" s="66"/>
    </row>
    <row r="3" spans="2:35" ht="23.25" x14ac:dyDescent="0.25">
      <c r="B3" s="1"/>
      <c r="C3" s="2"/>
      <c r="D3" s="2"/>
      <c r="E3" s="2"/>
      <c r="F3" s="2"/>
      <c r="G3" s="66">
        <f>SUM(G6:G71)</f>
        <v>0</v>
      </c>
      <c r="H3" s="66"/>
      <c r="I3" s="66">
        <f>SUM(I6:I71)</f>
        <v>14</v>
      </c>
      <c r="J3" s="66"/>
      <c r="K3" s="66">
        <f>SUM(K6:K71)</f>
        <v>19</v>
      </c>
      <c r="L3" s="66"/>
      <c r="M3" s="66">
        <f>SUM(M6:M71)</f>
        <v>24</v>
      </c>
      <c r="N3" s="66"/>
      <c r="O3" s="66">
        <f>SUM(O6:O71)</f>
        <v>26</v>
      </c>
      <c r="P3" s="66"/>
      <c r="Q3" s="66">
        <f>SUM(Q6:Q71)</f>
        <v>21</v>
      </c>
      <c r="R3" s="66"/>
      <c r="S3" s="66">
        <f>SUM(S6:S71)</f>
        <v>23</v>
      </c>
      <c r="T3" s="66"/>
      <c r="U3" s="66">
        <f>SUM(U6:U71)</f>
        <v>30</v>
      </c>
      <c r="V3" s="66"/>
      <c r="W3" s="66">
        <f>SUM(W6:W71)</f>
        <v>24</v>
      </c>
      <c r="X3" s="66"/>
      <c r="Y3" s="66">
        <f>SUM(Y6:Y71)</f>
        <v>22</v>
      </c>
      <c r="Z3" s="66"/>
      <c r="AA3" s="66">
        <f>SUM(AA6:AA71)</f>
        <v>24</v>
      </c>
      <c r="AB3" s="66"/>
      <c r="AC3" s="66">
        <f>SUM(AC6:AC71)</f>
        <v>2</v>
      </c>
      <c r="AD3" s="66"/>
      <c r="AE3" s="3"/>
      <c r="AF3" s="2"/>
      <c r="AG3" s="2"/>
      <c r="AH3" s="2"/>
      <c r="AI3" s="2"/>
    </row>
    <row r="4" spans="2:35" ht="87" customHeight="1" x14ac:dyDescent="0.25">
      <c r="B4" s="65" t="s">
        <v>1</v>
      </c>
      <c r="C4" s="66"/>
      <c r="D4" s="66"/>
      <c r="E4" s="66"/>
      <c r="F4" s="67"/>
      <c r="G4" s="59" t="s">
        <v>2</v>
      </c>
      <c r="H4" s="59"/>
      <c r="I4" s="59" t="s">
        <v>3</v>
      </c>
      <c r="J4" s="59"/>
      <c r="K4" s="59" t="s">
        <v>4</v>
      </c>
      <c r="L4" s="59"/>
      <c r="M4" s="59" t="s">
        <v>5</v>
      </c>
      <c r="N4" s="59"/>
      <c r="O4" s="59" t="s">
        <v>6</v>
      </c>
      <c r="P4" s="59"/>
      <c r="Q4" s="59" t="s">
        <v>7</v>
      </c>
      <c r="R4" s="59"/>
      <c r="S4" s="59" t="s">
        <v>8</v>
      </c>
      <c r="T4" s="59"/>
      <c r="U4" s="59" t="s">
        <v>9</v>
      </c>
      <c r="V4" s="59"/>
      <c r="W4" s="59" t="s">
        <v>10</v>
      </c>
      <c r="X4" s="59"/>
      <c r="Y4" s="59" t="s">
        <v>11</v>
      </c>
      <c r="Z4" s="59"/>
      <c r="AA4" s="59" t="s">
        <v>12</v>
      </c>
      <c r="AB4" s="59"/>
      <c r="AC4" s="59" t="s">
        <v>13</v>
      </c>
      <c r="AD4" s="59"/>
      <c r="AE4" s="4"/>
      <c r="AF4" s="60" t="s">
        <v>14</v>
      </c>
      <c r="AG4" s="61"/>
      <c r="AH4" s="61"/>
      <c r="AI4" s="61"/>
    </row>
    <row r="5" spans="2:35" ht="30" x14ac:dyDescent="0.25">
      <c r="B5" s="5" t="s">
        <v>15</v>
      </c>
      <c r="C5" s="48" t="s">
        <v>16</v>
      </c>
      <c r="D5" s="5" t="s">
        <v>17</v>
      </c>
      <c r="E5" s="6" t="s">
        <v>18</v>
      </c>
      <c r="F5" s="7" t="s">
        <v>19</v>
      </c>
      <c r="G5" s="6" t="s">
        <v>20</v>
      </c>
      <c r="H5" s="6" t="s">
        <v>21</v>
      </c>
      <c r="I5" s="6" t="s">
        <v>20</v>
      </c>
      <c r="J5" s="6" t="s">
        <v>21</v>
      </c>
      <c r="K5" s="6" t="s">
        <v>20</v>
      </c>
      <c r="L5" s="6" t="s">
        <v>21</v>
      </c>
      <c r="M5" s="6" t="s">
        <v>20</v>
      </c>
      <c r="N5" s="6" t="s">
        <v>21</v>
      </c>
      <c r="O5" s="6" t="s">
        <v>20</v>
      </c>
      <c r="P5" s="6" t="s">
        <v>21</v>
      </c>
      <c r="Q5" s="6" t="s">
        <v>20</v>
      </c>
      <c r="R5" s="6" t="s">
        <v>21</v>
      </c>
      <c r="S5" s="6" t="s">
        <v>20</v>
      </c>
      <c r="T5" s="6" t="s">
        <v>21</v>
      </c>
      <c r="U5" s="6" t="s">
        <v>20</v>
      </c>
      <c r="V5" s="6" t="s">
        <v>21</v>
      </c>
      <c r="W5" s="6" t="s">
        <v>20</v>
      </c>
      <c r="X5" s="6" t="s">
        <v>21</v>
      </c>
      <c r="Y5" s="6" t="s">
        <v>20</v>
      </c>
      <c r="Z5" s="6" t="s">
        <v>21</v>
      </c>
      <c r="AA5" s="6" t="s">
        <v>20</v>
      </c>
      <c r="AB5" s="6" t="s">
        <v>21</v>
      </c>
      <c r="AC5" s="6" t="s">
        <v>20</v>
      </c>
      <c r="AD5" s="8" t="s">
        <v>21</v>
      </c>
      <c r="AE5" s="8" t="s">
        <v>22</v>
      </c>
      <c r="AF5" s="9" t="s">
        <v>23</v>
      </c>
      <c r="AG5" s="9" t="s">
        <v>24</v>
      </c>
      <c r="AH5" s="9" t="s">
        <v>25</v>
      </c>
      <c r="AI5" s="9" t="s">
        <v>26</v>
      </c>
    </row>
    <row r="6" spans="2:35" ht="136.5" customHeight="1" x14ac:dyDescent="0.25">
      <c r="B6" s="10">
        <v>1</v>
      </c>
      <c r="C6" s="11" t="s">
        <v>27</v>
      </c>
      <c r="D6" s="11" t="s">
        <v>28</v>
      </c>
      <c r="E6" s="12" t="s">
        <v>29</v>
      </c>
      <c r="F6" s="12" t="s">
        <v>30</v>
      </c>
      <c r="G6" s="12"/>
      <c r="H6" s="12"/>
      <c r="I6" s="12"/>
      <c r="J6" s="12"/>
      <c r="K6" s="12">
        <v>1</v>
      </c>
      <c r="L6" s="12"/>
      <c r="M6" s="12"/>
      <c r="N6" s="12"/>
      <c r="O6" s="12"/>
      <c r="P6" s="12"/>
      <c r="Q6" s="12"/>
      <c r="R6" s="12"/>
      <c r="S6" s="12">
        <v>1</v>
      </c>
      <c r="T6" s="12"/>
      <c r="U6" s="12"/>
      <c r="V6" s="12"/>
      <c r="W6" s="12"/>
      <c r="X6" s="12"/>
      <c r="Y6" s="12">
        <v>1</v>
      </c>
      <c r="Z6" s="12"/>
      <c r="AA6" s="12"/>
      <c r="AB6" s="12"/>
      <c r="AC6" s="12"/>
      <c r="AD6" s="13"/>
      <c r="AE6" s="13">
        <f>SUM(I6:AD6)</f>
        <v>3</v>
      </c>
      <c r="AF6" s="13">
        <f>+L6+R6+V6+AB6</f>
        <v>0</v>
      </c>
      <c r="AG6" s="13"/>
      <c r="AH6" s="14"/>
      <c r="AI6" s="15"/>
    </row>
    <row r="7" spans="2:35" ht="88.5" customHeight="1" x14ac:dyDescent="0.25">
      <c r="B7" s="10">
        <v>2</v>
      </c>
      <c r="C7" s="11" t="s">
        <v>31</v>
      </c>
      <c r="D7" s="18" t="s">
        <v>32</v>
      </c>
      <c r="E7" s="12" t="s">
        <v>33</v>
      </c>
      <c r="F7" s="12" t="s">
        <v>30</v>
      </c>
      <c r="G7" s="12"/>
      <c r="H7" s="12"/>
      <c r="I7" s="12">
        <v>1</v>
      </c>
      <c r="J7" s="12"/>
      <c r="K7" s="12"/>
      <c r="L7" s="12"/>
      <c r="M7" s="12"/>
      <c r="N7" s="12"/>
      <c r="O7" s="12">
        <v>1</v>
      </c>
      <c r="P7" s="12"/>
      <c r="Q7" s="12"/>
      <c r="R7" s="12"/>
      <c r="S7" s="12"/>
      <c r="T7" s="12"/>
      <c r="U7" s="12">
        <v>1</v>
      </c>
      <c r="V7" s="12"/>
      <c r="W7" s="12"/>
      <c r="X7" s="12"/>
      <c r="Y7" s="12">
        <v>1</v>
      </c>
      <c r="Z7" s="12"/>
      <c r="AA7" s="12"/>
      <c r="AB7" s="12"/>
      <c r="AC7" s="12"/>
      <c r="AD7" s="13"/>
      <c r="AE7" s="13">
        <f t="shared" ref="AE7:AE64" si="0">SUM(I7:AD7)</f>
        <v>4</v>
      </c>
      <c r="AF7" s="13">
        <f>+L7+R7+X7+AB7</f>
        <v>0</v>
      </c>
      <c r="AG7" s="13"/>
      <c r="AH7" s="14"/>
      <c r="AI7" s="15"/>
    </row>
    <row r="8" spans="2:35" ht="82.5" customHeight="1" x14ac:dyDescent="0.25">
      <c r="B8" s="10">
        <v>3</v>
      </c>
      <c r="C8" s="11" t="s">
        <v>34</v>
      </c>
      <c r="D8" s="46" t="s">
        <v>172</v>
      </c>
      <c r="E8" s="12"/>
      <c r="F8" s="12" t="s">
        <v>30</v>
      </c>
      <c r="G8" s="12"/>
      <c r="H8" s="12"/>
      <c r="I8" s="12"/>
      <c r="J8" s="12"/>
      <c r="K8" s="12">
        <v>1</v>
      </c>
      <c r="L8" s="12"/>
      <c r="M8" s="12"/>
      <c r="N8" s="12"/>
      <c r="O8" s="12"/>
      <c r="P8" s="12"/>
      <c r="Q8" s="12">
        <v>1</v>
      </c>
      <c r="R8" s="12"/>
      <c r="S8" s="12"/>
      <c r="T8" s="12"/>
      <c r="U8" s="12"/>
      <c r="V8" s="12"/>
      <c r="W8" s="12">
        <v>1</v>
      </c>
      <c r="X8" s="12"/>
      <c r="Y8" s="12"/>
      <c r="Z8" s="12"/>
      <c r="AA8" s="12"/>
      <c r="AB8" s="12"/>
      <c r="AC8" s="12">
        <v>1</v>
      </c>
      <c r="AD8" s="13"/>
      <c r="AE8" s="13"/>
      <c r="AF8" s="13"/>
      <c r="AG8" s="13"/>
      <c r="AH8" s="14"/>
      <c r="AI8" s="15"/>
    </row>
    <row r="9" spans="2:35" ht="82.5" customHeight="1" x14ac:dyDescent="0.25">
      <c r="B9" s="10">
        <v>4</v>
      </c>
      <c r="C9" s="11" t="s">
        <v>34</v>
      </c>
      <c r="D9" s="46" t="s">
        <v>35</v>
      </c>
      <c r="E9" s="12"/>
      <c r="F9" s="12" t="s">
        <v>30</v>
      </c>
      <c r="G9" s="12"/>
      <c r="H9" s="12"/>
      <c r="I9" s="12"/>
      <c r="J9" s="12"/>
      <c r="K9" s="12"/>
      <c r="L9" s="12"/>
      <c r="M9" s="12"/>
      <c r="N9" s="12"/>
      <c r="O9" s="12">
        <v>1</v>
      </c>
      <c r="P9" s="12"/>
      <c r="Q9" s="12">
        <v>1</v>
      </c>
      <c r="R9" s="12"/>
      <c r="S9" s="12">
        <v>1</v>
      </c>
      <c r="T9" s="12"/>
      <c r="U9" s="12">
        <v>1</v>
      </c>
      <c r="V9" s="12"/>
      <c r="W9" s="12">
        <v>1</v>
      </c>
      <c r="X9" s="12"/>
      <c r="Y9" s="12">
        <v>1</v>
      </c>
      <c r="Z9" s="12"/>
      <c r="AA9" s="12">
        <v>1</v>
      </c>
      <c r="AB9" s="12"/>
      <c r="AC9" s="12"/>
      <c r="AD9" s="13"/>
      <c r="AE9" s="13"/>
      <c r="AF9" s="13"/>
      <c r="AG9" s="13"/>
      <c r="AH9" s="14"/>
      <c r="AI9" s="15"/>
    </row>
    <row r="10" spans="2:35" ht="82.5" customHeight="1" x14ac:dyDescent="0.25">
      <c r="B10" s="10">
        <v>5</v>
      </c>
      <c r="C10" s="11" t="s">
        <v>36</v>
      </c>
      <c r="D10" s="46" t="s">
        <v>37</v>
      </c>
      <c r="E10" s="12"/>
      <c r="F10" s="12" t="s">
        <v>38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v>1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13"/>
      <c r="AF10" s="13"/>
      <c r="AG10" s="13"/>
      <c r="AH10" s="14"/>
      <c r="AI10" s="15"/>
    </row>
    <row r="11" spans="2:35" ht="34.5" customHeight="1" x14ac:dyDescent="0.25">
      <c r="B11" s="10">
        <v>6</v>
      </c>
      <c r="C11" s="11" t="s">
        <v>36</v>
      </c>
      <c r="D11" s="11" t="s">
        <v>39</v>
      </c>
      <c r="E11" s="12" t="s">
        <v>40</v>
      </c>
      <c r="F11" s="12" t="s">
        <v>30</v>
      </c>
      <c r="G11" s="12"/>
      <c r="H11" s="12"/>
      <c r="I11" s="12"/>
      <c r="J11" s="12"/>
      <c r="K11" s="12"/>
      <c r="L11" s="12"/>
      <c r="M11" s="12"/>
      <c r="N11" s="12"/>
      <c r="O11" s="12">
        <v>1</v>
      </c>
      <c r="P11" s="12"/>
      <c r="Q11" s="12"/>
      <c r="R11" s="12"/>
      <c r="S11" s="12"/>
      <c r="T11" s="12"/>
      <c r="U11" s="12"/>
      <c r="V11" s="12"/>
      <c r="W11" s="12"/>
      <c r="X11" s="12"/>
      <c r="Y11" s="12">
        <v>1</v>
      </c>
      <c r="Z11" s="12"/>
      <c r="AA11" s="12"/>
      <c r="AB11" s="12"/>
      <c r="AC11" s="12"/>
      <c r="AD11" s="13"/>
      <c r="AE11" s="13">
        <f t="shared" si="0"/>
        <v>2</v>
      </c>
      <c r="AF11" s="13">
        <f>+N11+R11+X11</f>
        <v>0</v>
      </c>
      <c r="AG11" s="13"/>
      <c r="AH11" s="14"/>
      <c r="AI11" s="15"/>
    </row>
    <row r="12" spans="2:35" ht="34.5" customHeight="1" x14ac:dyDescent="0.25">
      <c r="B12" s="10">
        <v>7</v>
      </c>
      <c r="C12" s="11" t="s">
        <v>27</v>
      </c>
      <c r="D12" s="11" t="s">
        <v>41</v>
      </c>
      <c r="E12" s="12" t="s">
        <v>42</v>
      </c>
      <c r="F12" s="12" t="s">
        <v>30</v>
      </c>
      <c r="G12" s="12"/>
      <c r="H12" s="12"/>
      <c r="I12" s="12"/>
      <c r="J12" s="12"/>
      <c r="K12" s="12"/>
      <c r="L12" s="12"/>
      <c r="M12" s="47">
        <v>1</v>
      </c>
      <c r="N12" s="12"/>
      <c r="O12" s="12"/>
      <c r="P12" s="12"/>
      <c r="Q12" s="12">
        <v>1</v>
      </c>
      <c r="R12" s="12"/>
      <c r="S12" s="12"/>
      <c r="T12" s="12"/>
      <c r="U12" s="12"/>
      <c r="V12" s="12"/>
      <c r="W12" s="12">
        <v>1</v>
      </c>
      <c r="X12" s="12"/>
      <c r="Y12" s="12"/>
      <c r="Z12" s="12"/>
      <c r="AA12" s="12">
        <v>1</v>
      </c>
      <c r="AB12" s="12"/>
      <c r="AC12" s="12"/>
      <c r="AD12" s="13"/>
      <c r="AE12" s="13">
        <f t="shared" si="0"/>
        <v>4</v>
      </c>
      <c r="AF12" s="13">
        <f>+J12+P12+T12+AB12</f>
        <v>0</v>
      </c>
      <c r="AG12" s="13"/>
      <c r="AH12" s="14"/>
      <c r="AI12" s="15"/>
    </row>
    <row r="13" spans="2:35" ht="40.5" customHeight="1" x14ac:dyDescent="0.25">
      <c r="B13" s="10">
        <v>8</v>
      </c>
      <c r="C13" s="11" t="s">
        <v>36</v>
      </c>
      <c r="D13" s="11" t="s">
        <v>43</v>
      </c>
      <c r="E13" s="12"/>
      <c r="F13" s="12" t="s">
        <v>30</v>
      </c>
      <c r="G13" s="12"/>
      <c r="H13" s="12"/>
      <c r="I13" s="12"/>
      <c r="J13" s="12"/>
      <c r="K13" s="12"/>
      <c r="L13" s="12"/>
      <c r="M13" s="12">
        <v>1</v>
      </c>
      <c r="N13" s="12"/>
      <c r="O13" s="12"/>
      <c r="P13" s="12"/>
      <c r="Q13" s="12"/>
      <c r="R13" s="12"/>
      <c r="S13" s="12">
        <v>1</v>
      </c>
      <c r="T13" s="12"/>
      <c r="U13" s="12"/>
      <c r="V13" s="12"/>
      <c r="W13" s="12">
        <v>1</v>
      </c>
      <c r="X13" s="12"/>
      <c r="Y13" s="12"/>
      <c r="Z13" s="12"/>
      <c r="AA13" s="12"/>
      <c r="AB13" s="12"/>
      <c r="AC13" s="12"/>
      <c r="AD13" s="13"/>
      <c r="AE13" s="13">
        <f t="shared" si="0"/>
        <v>3</v>
      </c>
      <c r="AF13" s="13">
        <f>+N13+V13</f>
        <v>0</v>
      </c>
      <c r="AG13" s="13"/>
      <c r="AH13" s="14"/>
      <c r="AI13" s="15"/>
    </row>
    <row r="14" spans="2:35" ht="27.75" customHeight="1" x14ac:dyDescent="0.25">
      <c r="B14" s="10">
        <v>9</v>
      </c>
      <c r="C14" s="11" t="s">
        <v>36</v>
      </c>
      <c r="D14" s="11" t="s">
        <v>44</v>
      </c>
      <c r="E14" s="12"/>
      <c r="F14" s="12" t="s">
        <v>30</v>
      </c>
      <c r="G14" s="12"/>
      <c r="H14" s="12"/>
      <c r="I14" s="12"/>
      <c r="J14" s="12"/>
      <c r="K14" s="12">
        <v>1</v>
      </c>
      <c r="L14" s="12"/>
      <c r="M14" s="12">
        <v>1</v>
      </c>
      <c r="N14" s="12"/>
      <c r="O14" s="12">
        <v>1</v>
      </c>
      <c r="P14" s="12"/>
      <c r="Q14" s="12">
        <v>1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  <c r="AE14" s="13">
        <f t="shared" si="0"/>
        <v>4</v>
      </c>
      <c r="AF14" s="13">
        <f>+J14+L14+N14+P14</f>
        <v>0</v>
      </c>
      <c r="AG14" s="13"/>
      <c r="AH14" s="14"/>
      <c r="AI14" s="15"/>
    </row>
    <row r="15" spans="2:35" ht="40.5" customHeight="1" x14ac:dyDescent="0.25">
      <c r="B15" s="10">
        <v>10</v>
      </c>
      <c r="C15" s="11" t="s">
        <v>45</v>
      </c>
      <c r="D15" s="11" t="s">
        <v>46</v>
      </c>
      <c r="E15" s="12" t="s">
        <v>47</v>
      </c>
      <c r="F15" s="12" t="s">
        <v>30</v>
      </c>
      <c r="G15" s="12"/>
      <c r="H15" s="12"/>
      <c r="I15" s="12"/>
      <c r="J15" s="12"/>
      <c r="K15" s="12"/>
      <c r="L15" s="12"/>
      <c r="M15" s="12">
        <v>1</v>
      </c>
      <c r="N15" s="12"/>
      <c r="O15" s="12"/>
      <c r="P15" s="12"/>
      <c r="Q15" s="12">
        <v>1</v>
      </c>
      <c r="R15" s="12"/>
      <c r="S15" s="12"/>
      <c r="T15" s="12"/>
      <c r="U15" s="12"/>
      <c r="V15" s="12"/>
      <c r="W15" s="12">
        <v>1</v>
      </c>
      <c r="X15" s="12"/>
      <c r="Y15" s="12"/>
      <c r="Z15" s="12"/>
      <c r="AA15" s="12"/>
      <c r="AB15" s="12"/>
      <c r="AC15" s="12"/>
      <c r="AD15" s="13"/>
      <c r="AE15" s="13">
        <f t="shared" si="0"/>
        <v>3</v>
      </c>
      <c r="AF15" s="13"/>
      <c r="AG15" s="13"/>
      <c r="AH15" s="14"/>
      <c r="AI15" s="15"/>
    </row>
    <row r="16" spans="2:35" ht="45.75" customHeight="1" x14ac:dyDescent="0.25">
      <c r="B16" s="10">
        <v>11</v>
      </c>
      <c r="C16" s="11" t="s">
        <v>45</v>
      </c>
      <c r="D16" s="11" t="s">
        <v>48</v>
      </c>
      <c r="E16" s="12" t="s">
        <v>49</v>
      </c>
      <c r="F16" s="12" t="s">
        <v>30</v>
      </c>
      <c r="G16" s="12"/>
      <c r="H16" s="12"/>
      <c r="I16" s="12">
        <v>1</v>
      </c>
      <c r="J16" s="12"/>
      <c r="K16" s="12"/>
      <c r="L16" s="12"/>
      <c r="M16" s="12"/>
      <c r="N16" s="12"/>
      <c r="O16" s="12">
        <v>1</v>
      </c>
      <c r="P16" s="12"/>
      <c r="Q16" s="12"/>
      <c r="R16" s="12"/>
      <c r="S16" s="12"/>
      <c r="T16" s="12"/>
      <c r="U16" s="12">
        <v>1</v>
      </c>
      <c r="V16" s="12"/>
      <c r="W16" s="12"/>
      <c r="X16" s="12"/>
      <c r="Y16" s="12">
        <v>1</v>
      </c>
      <c r="Z16" s="12"/>
      <c r="AA16" s="12"/>
      <c r="AB16" s="12"/>
      <c r="AC16" s="12"/>
      <c r="AD16" s="13"/>
      <c r="AE16" s="13">
        <f t="shared" si="0"/>
        <v>4</v>
      </c>
      <c r="AF16" s="13">
        <f>+J16+L16+N16+P16+R16+T16+V16+X16+Z16+AB16+AD16</f>
        <v>0</v>
      </c>
      <c r="AG16" s="13"/>
      <c r="AH16" s="14"/>
      <c r="AI16" s="15"/>
    </row>
    <row r="17" spans="2:35" ht="47.25" customHeight="1" x14ac:dyDescent="0.25">
      <c r="B17" s="10">
        <v>12</v>
      </c>
      <c r="C17" s="11" t="s">
        <v>36</v>
      </c>
      <c r="D17" s="11" t="s">
        <v>50</v>
      </c>
      <c r="E17" s="12"/>
      <c r="F17" s="12" t="s">
        <v>30</v>
      </c>
      <c r="G17" s="12"/>
      <c r="H17" s="12"/>
      <c r="I17" s="12"/>
      <c r="J17" s="12"/>
      <c r="K17" s="12"/>
      <c r="L17" s="12"/>
      <c r="M17" s="12"/>
      <c r="N17" s="12"/>
      <c r="O17" s="12">
        <v>1</v>
      </c>
      <c r="P17" s="12"/>
      <c r="Q17" s="12"/>
      <c r="R17" s="12"/>
      <c r="S17" s="12"/>
      <c r="T17" s="12"/>
      <c r="U17" s="12"/>
      <c r="V17" s="12"/>
      <c r="W17" s="12">
        <v>1</v>
      </c>
      <c r="X17" s="12"/>
      <c r="Y17" s="12"/>
      <c r="Z17" s="12"/>
      <c r="AA17" s="12"/>
      <c r="AB17" s="12"/>
      <c r="AC17" s="12"/>
      <c r="AD17" s="13"/>
      <c r="AE17" s="13">
        <f t="shared" si="0"/>
        <v>2</v>
      </c>
      <c r="AF17" s="13">
        <f>+P17+X17</f>
        <v>0</v>
      </c>
      <c r="AG17" s="13"/>
      <c r="AH17" s="14"/>
      <c r="AI17" s="15"/>
    </row>
    <row r="18" spans="2:35" ht="42.75" customHeight="1" x14ac:dyDescent="0.25">
      <c r="B18" s="10">
        <v>13</v>
      </c>
      <c r="C18" s="11" t="s">
        <v>36</v>
      </c>
      <c r="D18" s="11" t="s">
        <v>51</v>
      </c>
      <c r="E18" s="12"/>
      <c r="F18" s="12" t="s">
        <v>30</v>
      </c>
      <c r="G18" s="12"/>
      <c r="H18" s="12"/>
      <c r="I18" s="12"/>
      <c r="J18" s="12"/>
      <c r="K18" s="12">
        <v>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1</v>
      </c>
      <c r="X18" s="12"/>
      <c r="Y18" s="12"/>
      <c r="Z18" s="12"/>
      <c r="AA18" s="12"/>
      <c r="AB18" s="12"/>
      <c r="AC18" s="12"/>
      <c r="AD18" s="13"/>
      <c r="AE18" s="13">
        <f t="shared" si="0"/>
        <v>2</v>
      </c>
      <c r="AF18" s="13">
        <f>+L18+R18+Z18</f>
        <v>0</v>
      </c>
      <c r="AG18" s="13"/>
      <c r="AH18" s="14"/>
      <c r="AI18" s="15"/>
    </row>
    <row r="19" spans="2:35" ht="28.5" customHeight="1" x14ac:dyDescent="0.25">
      <c r="B19" s="10">
        <v>14</v>
      </c>
      <c r="C19" s="11" t="s">
        <v>36</v>
      </c>
      <c r="D19" s="11" t="s">
        <v>171</v>
      </c>
      <c r="E19" s="12"/>
      <c r="F19" s="12" t="s">
        <v>30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>
        <v>1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3"/>
      <c r="AE19" s="13">
        <f t="shared" si="0"/>
        <v>1</v>
      </c>
      <c r="AF19" s="13">
        <f>+R19</f>
        <v>0</v>
      </c>
      <c r="AG19" s="13"/>
      <c r="AH19" s="14"/>
      <c r="AI19" s="15"/>
    </row>
    <row r="20" spans="2:35" ht="92.25" customHeight="1" x14ac:dyDescent="0.25">
      <c r="B20" s="10">
        <v>15</v>
      </c>
      <c r="C20" s="11" t="s">
        <v>34</v>
      </c>
      <c r="D20" s="11" t="s">
        <v>52</v>
      </c>
      <c r="E20" s="12" t="s">
        <v>53</v>
      </c>
      <c r="F20" s="12" t="s">
        <v>30</v>
      </c>
      <c r="G20" s="12"/>
      <c r="H20" s="12"/>
      <c r="I20" s="12">
        <v>1</v>
      </c>
      <c r="J20" s="12"/>
      <c r="K20" s="12">
        <v>1</v>
      </c>
      <c r="L20" s="12"/>
      <c r="M20" s="12">
        <v>1</v>
      </c>
      <c r="N20" s="12"/>
      <c r="O20" s="12">
        <v>1</v>
      </c>
      <c r="P20" s="12"/>
      <c r="Q20" s="12">
        <v>1</v>
      </c>
      <c r="R20" s="12"/>
      <c r="S20" s="12">
        <v>1</v>
      </c>
      <c r="T20" s="12"/>
      <c r="U20" s="12">
        <v>1</v>
      </c>
      <c r="V20" s="12"/>
      <c r="W20" s="12">
        <v>1</v>
      </c>
      <c r="X20" s="12"/>
      <c r="Y20" s="12">
        <v>1</v>
      </c>
      <c r="Z20" s="12"/>
      <c r="AA20" s="12">
        <v>1</v>
      </c>
      <c r="AB20" s="12"/>
      <c r="AC20" s="12"/>
      <c r="AD20" s="13"/>
      <c r="AE20" s="13">
        <f t="shared" si="0"/>
        <v>10</v>
      </c>
      <c r="AF20" s="13">
        <f>+J20+P20+V20+AB20</f>
        <v>0</v>
      </c>
      <c r="AG20" s="13"/>
      <c r="AH20" s="14"/>
      <c r="AI20" s="15"/>
    </row>
    <row r="21" spans="2:35" ht="54" customHeight="1" x14ac:dyDescent="0.25">
      <c r="B21" s="10">
        <v>16</v>
      </c>
      <c r="C21" s="11" t="s">
        <v>34</v>
      </c>
      <c r="D21" s="11" t="s">
        <v>54</v>
      </c>
      <c r="E21" s="12"/>
      <c r="F21" s="12" t="s">
        <v>30</v>
      </c>
      <c r="G21" s="12"/>
      <c r="H21" s="12"/>
      <c r="I21" s="12"/>
      <c r="J21" s="12"/>
      <c r="K21" s="12"/>
      <c r="L21" s="12"/>
      <c r="M21" s="12"/>
      <c r="N21" s="12"/>
      <c r="O21" s="12">
        <v>1</v>
      </c>
      <c r="P21" s="12"/>
      <c r="Q21" s="12"/>
      <c r="R21" s="12"/>
      <c r="S21" s="12"/>
      <c r="T21" s="12"/>
      <c r="U21" s="12"/>
      <c r="V21" s="12"/>
      <c r="W21" s="12">
        <v>1</v>
      </c>
      <c r="X21" s="12"/>
      <c r="Y21" s="12"/>
      <c r="Z21" s="12"/>
      <c r="AA21" s="12"/>
      <c r="AB21" s="12"/>
      <c r="AC21" s="12"/>
      <c r="AD21" s="13"/>
      <c r="AE21" s="13">
        <f t="shared" si="0"/>
        <v>2</v>
      </c>
      <c r="AF21" s="13">
        <f>+L21+T21+X21</f>
        <v>0</v>
      </c>
      <c r="AG21" s="13"/>
      <c r="AH21" s="14"/>
      <c r="AI21" s="15"/>
    </row>
    <row r="22" spans="2:35" ht="36.75" customHeight="1" x14ac:dyDescent="0.25">
      <c r="B22" s="10">
        <v>17</v>
      </c>
      <c r="C22" s="11" t="s">
        <v>36</v>
      </c>
      <c r="D22" s="11" t="s">
        <v>55</v>
      </c>
      <c r="E22" s="12" t="s">
        <v>56</v>
      </c>
      <c r="F22" s="12" t="s">
        <v>30</v>
      </c>
      <c r="G22" s="12"/>
      <c r="H22" s="12"/>
      <c r="I22" s="12"/>
      <c r="J22" s="12"/>
      <c r="K22" s="12"/>
      <c r="L22" s="12"/>
      <c r="M22" s="12">
        <v>1</v>
      </c>
      <c r="N22" s="12"/>
      <c r="O22" s="12"/>
      <c r="P22" s="12"/>
      <c r="Q22" s="12"/>
      <c r="R22" s="12"/>
      <c r="S22" s="12"/>
      <c r="T22" s="12"/>
      <c r="U22" s="12">
        <v>1</v>
      </c>
      <c r="V22" s="12"/>
      <c r="W22" s="12"/>
      <c r="X22" s="12"/>
      <c r="Y22" s="12"/>
      <c r="Z22" s="12"/>
      <c r="AA22" s="12">
        <v>1</v>
      </c>
      <c r="AB22" s="12"/>
      <c r="AC22" s="12"/>
      <c r="AD22" s="13"/>
      <c r="AE22" s="13">
        <f t="shared" si="0"/>
        <v>3</v>
      </c>
      <c r="AF22" s="13">
        <f>+J22+T22+Z22</f>
        <v>0</v>
      </c>
      <c r="AG22" s="13"/>
      <c r="AH22" s="14"/>
      <c r="AI22" s="15"/>
    </row>
    <row r="23" spans="2:35" ht="73.5" customHeight="1" x14ac:dyDescent="0.25">
      <c r="B23" s="10">
        <v>18</v>
      </c>
      <c r="C23" s="11" t="s">
        <v>57</v>
      </c>
      <c r="D23" s="11" t="s">
        <v>58</v>
      </c>
      <c r="E23" s="12" t="s">
        <v>59</v>
      </c>
      <c r="F23" s="12" t="s">
        <v>30</v>
      </c>
      <c r="G23" s="12"/>
      <c r="H23" s="12"/>
      <c r="I23" s="12"/>
      <c r="J23" s="12"/>
      <c r="K23" s="12"/>
      <c r="L23" s="12"/>
      <c r="M23" s="12"/>
      <c r="N23" s="12"/>
      <c r="O23" s="12">
        <v>1</v>
      </c>
      <c r="P23" s="12"/>
      <c r="Q23" s="12"/>
      <c r="R23" s="12"/>
      <c r="S23" s="12"/>
      <c r="T23" s="12"/>
      <c r="U23" s="12">
        <v>1</v>
      </c>
      <c r="V23" s="12"/>
      <c r="W23" s="12"/>
      <c r="X23" s="12"/>
      <c r="Y23" s="12"/>
      <c r="Z23" s="12"/>
      <c r="AA23" s="12">
        <v>1</v>
      </c>
      <c r="AB23" s="12"/>
      <c r="AC23" s="12"/>
      <c r="AD23" s="13"/>
      <c r="AE23" s="13">
        <f t="shared" si="0"/>
        <v>3</v>
      </c>
      <c r="AF23" s="13">
        <f>+N23+Z23</f>
        <v>0</v>
      </c>
      <c r="AG23" s="13"/>
      <c r="AH23" s="14"/>
      <c r="AI23" s="15"/>
    </row>
    <row r="24" spans="2:35" ht="51.75" customHeight="1" x14ac:dyDescent="0.25">
      <c r="B24" s="10">
        <v>19</v>
      </c>
      <c r="C24" s="11" t="s">
        <v>36</v>
      </c>
      <c r="D24" s="11" t="s">
        <v>60</v>
      </c>
      <c r="E24" s="12"/>
      <c r="F24" s="12" t="s">
        <v>30</v>
      </c>
      <c r="G24" s="12"/>
      <c r="H24" s="12"/>
      <c r="I24" s="12"/>
      <c r="J24" s="12"/>
      <c r="K24" s="12"/>
      <c r="L24" s="12"/>
      <c r="M24" s="12">
        <v>1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>
        <v>1</v>
      </c>
      <c r="Z24" s="12"/>
      <c r="AA24" s="12"/>
      <c r="AB24" s="12"/>
      <c r="AC24" s="12"/>
      <c r="AD24" s="13"/>
      <c r="AE24" s="13">
        <f t="shared" si="0"/>
        <v>2</v>
      </c>
      <c r="AF24" s="13">
        <f>+J24+R24+V24+Z24</f>
        <v>0</v>
      </c>
      <c r="AG24" s="13"/>
      <c r="AH24" s="14"/>
      <c r="AI24" s="15"/>
    </row>
    <row r="25" spans="2:35" ht="84" customHeight="1" x14ac:dyDescent="0.25">
      <c r="B25" s="10">
        <v>20</v>
      </c>
      <c r="C25" s="11" t="s">
        <v>36</v>
      </c>
      <c r="D25" s="11" t="s">
        <v>61</v>
      </c>
      <c r="E25" s="12" t="s">
        <v>62</v>
      </c>
      <c r="F25" s="12" t="s">
        <v>30</v>
      </c>
      <c r="G25" s="12"/>
      <c r="H25" s="12"/>
      <c r="I25" s="12"/>
      <c r="J25" s="12"/>
      <c r="K25" s="12">
        <v>1</v>
      </c>
      <c r="L25" s="12"/>
      <c r="M25" s="12"/>
      <c r="N25" s="12"/>
      <c r="O25" s="12">
        <v>1</v>
      </c>
      <c r="P25" s="12"/>
      <c r="Q25" s="12"/>
      <c r="R25" s="12"/>
      <c r="S25" s="12"/>
      <c r="T25" s="12"/>
      <c r="U25" s="12">
        <v>1</v>
      </c>
      <c r="V25" s="12"/>
      <c r="W25" s="12"/>
      <c r="X25" s="12"/>
      <c r="Y25" s="12">
        <v>1</v>
      </c>
      <c r="Z25" s="12"/>
      <c r="AA25" s="12"/>
      <c r="AB25" s="12"/>
      <c r="AC25" s="12"/>
      <c r="AD25" s="13"/>
      <c r="AE25" s="13">
        <f t="shared" si="0"/>
        <v>4</v>
      </c>
      <c r="AF25" s="13">
        <f>+J25+T25+AB25</f>
        <v>0</v>
      </c>
      <c r="AG25" s="13" t="s">
        <v>63</v>
      </c>
      <c r="AH25" s="14"/>
      <c r="AI25" s="16"/>
    </row>
    <row r="26" spans="2:35" ht="60" customHeight="1" x14ac:dyDescent="0.25">
      <c r="B26" s="10">
        <v>21</v>
      </c>
      <c r="C26" s="11" t="s">
        <v>57</v>
      </c>
      <c r="D26" s="11" t="s">
        <v>64</v>
      </c>
      <c r="E26" s="12" t="s">
        <v>65</v>
      </c>
      <c r="F26" s="12" t="s">
        <v>30</v>
      </c>
      <c r="G26" s="12"/>
      <c r="H26" s="12"/>
      <c r="I26" s="12"/>
      <c r="J26" s="12"/>
      <c r="K26" s="12"/>
      <c r="L26" s="12"/>
      <c r="M26" s="12">
        <v>1</v>
      </c>
      <c r="N26" s="12"/>
      <c r="O26" s="12"/>
      <c r="P26" s="12"/>
      <c r="Q26" s="12"/>
      <c r="R26" s="12"/>
      <c r="S26" s="12">
        <v>1</v>
      </c>
      <c r="T26" s="12"/>
      <c r="U26" s="12"/>
      <c r="V26" s="12"/>
      <c r="W26" s="12"/>
      <c r="X26" s="12"/>
      <c r="Y26" s="12"/>
      <c r="Z26" s="12"/>
      <c r="AA26" s="12">
        <v>1</v>
      </c>
      <c r="AB26" s="12"/>
      <c r="AC26" s="12"/>
      <c r="AD26" s="13"/>
      <c r="AE26" s="13">
        <f t="shared" si="0"/>
        <v>3</v>
      </c>
      <c r="AF26" s="13"/>
      <c r="AG26" s="13"/>
      <c r="AH26" s="14"/>
      <c r="AI26" s="15"/>
    </row>
    <row r="27" spans="2:35" s="22" customFormat="1" ht="54" customHeight="1" x14ac:dyDescent="0.25">
      <c r="B27" s="45">
        <v>22</v>
      </c>
      <c r="C27" s="18" t="s">
        <v>34</v>
      </c>
      <c r="D27" s="18" t="s">
        <v>66</v>
      </c>
      <c r="E27" s="18"/>
      <c r="F27" s="18" t="s">
        <v>30</v>
      </c>
      <c r="G27" s="18"/>
      <c r="H27" s="18"/>
      <c r="I27" s="18"/>
      <c r="J27" s="18"/>
      <c r="K27" s="18">
        <v>1</v>
      </c>
      <c r="L27" s="18"/>
      <c r="M27" s="18"/>
      <c r="N27" s="18"/>
      <c r="O27" s="18"/>
      <c r="P27" s="18"/>
      <c r="Q27" s="18">
        <v>1</v>
      </c>
      <c r="R27" s="18"/>
      <c r="S27" s="18"/>
      <c r="T27" s="18"/>
      <c r="U27" s="18"/>
      <c r="V27" s="18"/>
      <c r="W27" s="18">
        <v>1</v>
      </c>
      <c r="X27" s="18"/>
      <c r="Y27" s="18"/>
      <c r="Z27" s="18"/>
      <c r="AA27" s="18">
        <v>1</v>
      </c>
      <c r="AB27" s="18"/>
      <c r="AC27" s="18"/>
      <c r="AD27" s="19"/>
      <c r="AE27" s="19">
        <f t="shared" si="0"/>
        <v>4</v>
      </c>
      <c r="AF27" s="19">
        <f>+L27+T27</f>
        <v>0</v>
      </c>
      <c r="AG27" s="19"/>
      <c r="AH27" s="20"/>
      <c r="AI27" s="21"/>
    </row>
    <row r="28" spans="2:35" ht="67.5" customHeight="1" x14ac:dyDescent="0.25">
      <c r="B28" s="10">
        <v>23</v>
      </c>
      <c r="C28" s="11" t="s">
        <v>34</v>
      </c>
      <c r="D28" s="11" t="s">
        <v>151</v>
      </c>
      <c r="E28" s="12" t="s">
        <v>67</v>
      </c>
      <c r="F28" s="12" t="s">
        <v>30</v>
      </c>
      <c r="G28" s="12"/>
      <c r="H28" s="12"/>
      <c r="I28" s="12"/>
      <c r="J28" s="12"/>
      <c r="K28" s="12">
        <v>1</v>
      </c>
      <c r="L28" s="12"/>
      <c r="M28" s="12"/>
      <c r="N28" s="12"/>
      <c r="O28" s="12"/>
      <c r="P28" s="12"/>
      <c r="Q28" s="12"/>
      <c r="R28" s="12"/>
      <c r="S28" s="12"/>
      <c r="T28" s="12"/>
      <c r="U28" s="12">
        <v>1</v>
      </c>
      <c r="V28" s="12"/>
      <c r="W28" s="12"/>
      <c r="X28" s="12"/>
      <c r="Y28" s="12"/>
      <c r="Z28" s="12"/>
      <c r="AA28" s="12">
        <v>1</v>
      </c>
      <c r="AB28" s="12"/>
      <c r="AC28" s="12"/>
      <c r="AD28" s="13"/>
      <c r="AE28" s="13">
        <f t="shared" si="0"/>
        <v>3</v>
      </c>
      <c r="AF28" s="13">
        <f>+L28+R28+X28</f>
        <v>0</v>
      </c>
      <c r="AG28" s="13"/>
      <c r="AH28" s="14"/>
      <c r="AI28" s="15"/>
    </row>
    <row r="29" spans="2:35" ht="41.25" customHeight="1" x14ac:dyDescent="0.25">
      <c r="B29" s="10">
        <v>24</v>
      </c>
      <c r="C29" s="11" t="s">
        <v>36</v>
      </c>
      <c r="D29" s="11" t="s">
        <v>68</v>
      </c>
      <c r="E29" s="12" t="s">
        <v>69</v>
      </c>
      <c r="F29" s="12" t="s">
        <v>30</v>
      </c>
      <c r="G29" s="12"/>
      <c r="H29" s="12"/>
      <c r="I29" s="12"/>
      <c r="J29" s="12"/>
      <c r="K29" s="12"/>
      <c r="L29" s="12"/>
      <c r="M29" s="12">
        <v>1</v>
      </c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>
        <v>1</v>
      </c>
      <c r="Z29" s="12"/>
      <c r="AA29" s="12"/>
      <c r="AB29" s="12"/>
      <c r="AC29" s="12"/>
      <c r="AD29" s="13"/>
      <c r="AE29" s="13">
        <f t="shared" si="0"/>
        <v>2</v>
      </c>
      <c r="AF29" s="13">
        <f>+N29+V29</f>
        <v>0</v>
      </c>
      <c r="AG29" s="13"/>
      <c r="AH29" s="14"/>
      <c r="AI29" s="15"/>
    </row>
    <row r="30" spans="2:35" ht="53.25" customHeight="1" x14ac:dyDescent="0.25">
      <c r="B30" s="10">
        <v>25</v>
      </c>
      <c r="C30" s="11" t="s">
        <v>36</v>
      </c>
      <c r="D30" s="11" t="s">
        <v>70</v>
      </c>
      <c r="E30" s="12"/>
      <c r="F30" s="12" t="s">
        <v>30</v>
      </c>
      <c r="G30" s="12"/>
      <c r="H30" s="12"/>
      <c r="I30" s="12"/>
      <c r="J30" s="12"/>
      <c r="K30" s="12"/>
      <c r="L30" s="12"/>
      <c r="M30" s="12"/>
      <c r="N30" s="12"/>
      <c r="O30" s="12">
        <v>1</v>
      </c>
      <c r="P30" s="12"/>
      <c r="Q30" s="12"/>
      <c r="R30" s="12"/>
      <c r="S30" s="12"/>
      <c r="T30" s="12"/>
      <c r="U30" s="12">
        <v>1</v>
      </c>
      <c r="V30" s="12"/>
      <c r="W30" s="12"/>
      <c r="X30" s="12"/>
      <c r="Y30" s="12"/>
      <c r="Z30" s="12"/>
      <c r="AA30" s="12">
        <v>1</v>
      </c>
      <c r="AB30" s="12"/>
      <c r="AC30" s="12"/>
      <c r="AD30" s="13"/>
      <c r="AE30" s="13">
        <f t="shared" si="0"/>
        <v>3</v>
      </c>
      <c r="AF30" s="13">
        <f>+N30+Z30</f>
        <v>0</v>
      </c>
      <c r="AG30" s="13"/>
      <c r="AH30" s="14"/>
      <c r="AI30" s="15"/>
    </row>
    <row r="31" spans="2:35" ht="42" customHeight="1" x14ac:dyDescent="0.25">
      <c r="B31" s="10">
        <v>26</v>
      </c>
      <c r="C31" s="11" t="s">
        <v>36</v>
      </c>
      <c r="D31" s="11" t="s">
        <v>71</v>
      </c>
      <c r="E31" s="12" t="s">
        <v>72</v>
      </c>
      <c r="F31" s="12" t="s">
        <v>30</v>
      </c>
      <c r="G31" s="12"/>
      <c r="H31" s="12"/>
      <c r="I31" s="12"/>
      <c r="J31" s="12"/>
      <c r="K31" s="12">
        <v>1</v>
      </c>
      <c r="L31" s="12"/>
      <c r="M31" s="12"/>
      <c r="N31" s="12"/>
      <c r="O31" s="12"/>
      <c r="P31" s="12"/>
      <c r="Q31" s="12">
        <v>1</v>
      </c>
      <c r="R31" s="12"/>
      <c r="S31" s="12"/>
      <c r="T31" s="12"/>
      <c r="U31" s="12"/>
      <c r="V31" s="12"/>
      <c r="W31" s="12">
        <v>1</v>
      </c>
      <c r="X31" s="12"/>
      <c r="Y31" s="12"/>
      <c r="Z31" s="12"/>
      <c r="AA31" s="12">
        <v>1</v>
      </c>
      <c r="AB31" s="12"/>
      <c r="AC31" s="12"/>
      <c r="AD31" s="13"/>
      <c r="AE31" s="13">
        <f t="shared" si="0"/>
        <v>4</v>
      </c>
      <c r="AF31" s="13"/>
      <c r="AG31" s="13"/>
      <c r="AH31" s="14"/>
      <c r="AI31" s="15"/>
    </row>
    <row r="32" spans="2:35" ht="49.5" customHeight="1" x14ac:dyDescent="0.25">
      <c r="B32" s="10">
        <v>27</v>
      </c>
      <c r="C32" s="11" t="s">
        <v>34</v>
      </c>
      <c r="D32" s="11" t="s">
        <v>73</v>
      </c>
      <c r="E32" s="12" t="s">
        <v>74</v>
      </c>
      <c r="F32" s="12" t="s">
        <v>30</v>
      </c>
      <c r="G32" s="12"/>
      <c r="H32" s="12"/>
      <c r="I32" s="12"/>
      <c r="J32" s="12"/>
      <c r="K32" s="12"/>
      <c r="L32" s="12"/>
      <c r="M32" s="12">
        <v>1</v>
      </c>
      <c r="N32" s="12"/>
      <c r="O32" s="12"/>
      <c r="P32" s="12"/>
      <c r="Q32" s="12"/>
      <c r="R32" s="12"/>
      <c r="S32" s="12"/>
      <c r="T32" s="12"/>
      <c r="U32" s="12">
        <v>1</v>
      </c>
      <c r="V32" s="12"/>
      <c r="W32" s="12"/>
      <c r="X32" s="12"/>
      <c r="Y32" s="12"/>
      <c r="Z32" s="12"/>
      <c r="AA32" s="12"/>
      <c r="AB32" s="12"/>
      <c r="AC32" s="12"/>
      <c r="AD32" s="13"/>
      <c r="AE32" s="13">
        <f t="shared" si="0"/>
        <v>2</v>
      </c>
      <c r="AF32" s="13">
        <f>+N32+Z32</f>
        <v>0</v>
      </c>
      <c r="AG32" s="13"/>
      <c r="AH32" s="14"/>
      <c r="AI32" s="15"/>
    </row>
    <row r="33" spans="2:35" ht="55.5" customHeight="1" x14ac:dyDescent="0.25">
      <c r="B33" s="10">
        <v>28</v>
      </c>
      <c r="C33" s="11" t="s">
        <v>57</v>
      </c>
      <c r="D33" s="11" t="s">
        <v>75</v>
      </c>
      <c r="E33" s="12" t="s">
        <v>76</v>
      </c>
      <c r="F33" s="12" t="s">
        <v>30</v>
      </c>
      <c r="G33" s="12"/>
      <c r="H33" s="12"/>
      <c r="I33" s="12">
        <v>1</v>
      </c>
      <c r="J33" s="12"/>
      <c r="K33" s="12">
        <v>1</v>
      </c>
      <c r="L33" s="17"/>
      <c r="M33" s="12">
        <v>1</v>
      </c>
      <c r="N33" s="12"/>
      <c r="O33" s="12">
        <v>1</v>
      </c>
      <c r="P33" s="12"/>
      <c r="Q33" s="12">
        <v>1</v>
      </c>
      <c r="R33" s="12"/>
      <c r="S33" s="12">
        <v>1</v>
      </c>
      <c r="T33" s="12"/>
      <c r="U33" s="12">
        <v>1</v>
      </c>
      <c r="V33" s="12"/>
      <c r="W33" s="12">
        <v>1</v>
      </c>
      <c r="X33" s="12"/>
      <c r="Y33" s="12">
        <v>1</v>
      </c>
      <c r="Z33" s="12"/>
      <c r="AA33" s="12">
        <v>1</v>
      </c>
      <c r="AB33" s="12"/>
      <c r="AC33" s="12"/>
      <c r="AD33" s="13"/>
      <c r="AE33" s="13">
        <f t="shared" si="0"/>
        <v>10</v>
      </c>
      <c r="AF33" s="13">
        <f>+L33+R33+AB33</f>
        <v>0</v>
      </c>
      <c r="AG33" s="13"/>
      <c r="AH33" s="14"/>
      <c r="AI33" s="15"/>
    </row>
    <row r="34" spans="2:35" ht="82.5" customHeight="1" x14ac:dyDescent="0.25">
      <c r="B34" s="10">
        <v>29</v>
      </c>
      <c r="C34" s="11" t="s">
        <v>31</v>
      </c>
      <c r="D34" s="11" t="s">
        <v>153</v>
      </c>
      <c r="E34" s="12" t="s">
        <v>152</v>
      </c>
      <c r="F34" s="12" t="s">
        <v>30</v>
      </c>
      <c r="G34" s="12"/>
      <c r="H34" s="12"/>
      <c r="I34" s="12"/>
      <c r="J34" s="12"/>
      <c r="K34" s="12"/>
      <c r="L34" s="17"/>
      <c r="M34" s="12">
        <v>1</v>
      </c>
      <c r="N34" s="12"/>
      <c r="O34" s="12"/>
      <c r="P34" s="12"/>
      <c r="Q34" s="12"/>
      <c r="R34" s="12"/>
      <c r="S34" s="12">
        <v>1</v>
      </c>
      <c r="T34" s="12"/>
      <c r="U34" s="12"/>
      <c r="V34" s="12"/>
      <c r="W34" s="12">
        <v>1</v>
      </c>
      <c r="X34" s="12"/>
      <c r="Y34" s="12"/>
      <c r="Z34" s="12"/>
      <c r="AA34" s="12"/>
      <c r="AB34" s="12"/>
      <c r="AC34" s="12"/>
      <c r="AD34" s="13"/>
      <c r="AE34" s="13">
        <f t="shared" si="0"/>
        <v>3</v>
      </c>
      <c r="AF34" s="13"/>
      <c r="AG34" s="13"/>
      <c r="AH34" s="14"/>
      <c r="AI34" s="15"/>
    </row>
    <row r="35" spans="2:35" ht="33.75" customHeight="1" x14ac:dyDescent="0.25">
      <c r="B35" s="10">
        <v>30</v>
      </c>
      <c r="C35" s="11" t="s">
        <v>36</v>
      </c>
      <c r="D35" s="11" t="s">
        <v>162</v>
      </c>
      <c r="E35" s="12"/>
      <c r="F35" s="12" t="s">
        <v>30</v>
      </c>
      <c r="G35" s="12"/>
      <c r="H35" s="12"/>
      <c r="I35" s="12"/>
      <c r="J35" s="12"/>
      <c r="K35" s="12"/>
      <c r="L35" s="12"/>
      <c r="M35" s="12"/>
      <c r="N35" s="12"/>
      <c r="O35" s="12">
        <v>1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>
        <v>1</v>
      </c>
      <c r="AB35" s="12"/>
      <c r="AC35" s="12"/>
      <c r="AD35" s="13"/>
      <c r="AE35" s="13">
        <f t="shared" si="0"/>
        <v>2</v>
      </c>
      <c r="AF35" s="13">
        <f>+P35+X35</f>
        <v>0</v>
      </c>
      <c r="AG35" s="13"/>
      <c r="AH35" s="14"/>
      <c r="AI35" s="15"/>
    </row>
    <row r="36" spans="2:35" ht="162.75" customHeight="1" x14ac:dyDescent="0.25">
      <c r="B36" s="10">
        <v>31</v>
      </c>
      <c r="C36" s="11" t="s">
        <v>36</v>
      </c>
      <c r="D36" s="11" t="s">
        <v>77</v>
      </c>
      <c r="E36" s="12" t="s">
        <v>78</v>
      </c>
      <c r="F36" s="12" t="s">
        <v>79</v>
      </c>
      <c r="G36" s="12"/>
      <c r="H36" s="12"/>
      <c r="I36" s="12">
        <v>1</v>
      </c>
      <c r="J36" s="12"/>
      <c r="K36" s="12">
        <v>1</v>
      </c>
      <c r="L36" s="17"/>
      <c r="M36" s="12">
        <v>1</v>
      </c>
      <c r="N36" s="12"/>
      <c r="O36" s="12">
        <v>1</v>
      </c>
      <c r="P36" s="12"/>
      <c r="Q36" s="12">
        <v>1</v>
      </c>
      <c r="R36" s="12"/>
      <c r="S36" s="12">
        <v>1</v>
      </c>
      <c r="T36" s="12"/>
      <c r="U36" s="12">
        <v>1</v>
      </c>
      <c r="V36" s="12"/>
      <c r="W36" s="12">
        <v>1</v>
      </c>
      <c r="X36" s="12"/>
      <c r="Y36" s="12">
        <v>1</v>
      </c>
      <c r="Z36" s="12"/>
      <c r="AA36" s="12">
        <v>1</v>
      </c>
      <c r="AB36" s="12"/>
      <c r="AC36" s="12"/>
      <c r="AD36" s="13"/>
      <c r="AE36" s="13">
        <f t="shared" si="0"/>
        <v>10</v>
      </c>
      <c r="AF36" s="13">
        <f>+P36+X36</f>
        <v>0</v>
      </c>
      <c r="AG36" s="13"/>
      <c r="AH36" s="14"/>
      <c r="AI36" s="15"/>
    </row>
    <row r="37" spans="2:35" ht="92.25" customHeight="1" x14ac:dyDescent="0.25">
      <c r="B37" s="10">
        <v>32</v>
      </c>
      <c r="C37" s="11" t="s">
        <v>36</v>
      </c>
      <c r="D37" s="11" t="s">
        <v>80</v>
      </c>
      <c r="E37" s="12" t="s">
        <v>81</v>
      </c>
      <c r="F37" s="12" t="s">
        <v>30</v>
      </c>
      <c r="G37" s="12"/>
      <c r="H37" s="12"/>
      <c r="I37" s="12">
        <v>1</v>
      </c>
      <c r="J37" s="12"/>
      <c r="K37" s="12"/>
      <c r="L37" s="17"/>
      <c r="M37" s="12"/>
      <c r="N37" s="12"/>
      <c r="O37" s="12">
        <v>1</v>
      </c>
      <c r="P37" s="12"/>
      <c r="Q37" s="12"/>
      <c r="R37" s="12"/>
      <c r="S37" s="12"/>
      <c r="T37" s="12"/>
      <c r="U37" s="12">
        <v>1</v>
      </c>
      <c r="V37" s="12"/>
      <c r="W37" s="12"/>
      <c r="X37" s="12"/>
      <c r="Y37" s="12"/>
      <c r="Z37" s="12"/>
      <c r="AA37" s="12">
        <v>1</v>
      </c>
      <c r="AB37" s="12"/>
      <c r="AC37" s="12"/>
      <c r="AD37" s="13"/>
      <c r="AE37" s="13">
        <f t="shared" si="0"/>
        <v>4</v>
      </c>
      <c r="AF37" s="13">
        <f>+N37</f>
        <v>0</v>
      </c>
      <c r="AG37" s="13"/>
      <c r="AH37" s="14"/>
      <c r="AI37" s="15"/>
    </row>
    <row r="38" spans="2:35" ht="64.5" customHeight="1" x14ac:dyDescent="0.25">
      <c r="B38" s="10">
        <v>33</v>
      </c>
      <c r="C38" s="11" t="s">
        <v>36</v>
      </c>
      <c r="D38" s="11" t="s">
        <v>82</v>
      </c>
      <c r="E38" s="12" t="s">
        <v>83</v>
      </c>
      <c r="F38" s="12" t="s">
        <v>30</v>
      </c>
      <c r="G38" s="12"/>
      <c r="H38" s="12"/>
      <c r="I38" s="12">
        <v>1</v>
      </c>
      <c r="J38" s="12"/>
      <c r="K38" s="12">
        <v>1</v>
      </c>
      <c r="L38" s="17"/>
      <c r="M38" s="12">
        <v>1</v>
      </c>
      <c r="N38" s="12"/>
      <c r="O38" s="12">
        <v>1</v>
      </c>
      <c r="P38" s="12"/>
      <c r="Q38" s="12">
        <v>1</v>
      </c>
      <c r="R38" s="12"/>
      <c r="S38" s="12">
        <v>1</v>
      </c>
      <c r="T38" s="12"/>
      <c r="U38" s="12">
        <v>1</v>
      </c>
      <c r="V38" s="12"/>
      <c r="W38" s="12">
        <v>1</v>
      </c>
      <c r="X38" s="12"/>
      <c r="Y38" s="12">
        <v>1</v>
      </c>
      <c r="Z38" s="12"/>
      <c r="AA38" s="12">
        <v>1</v>
      </c>
      <c r="AB38" s="12"/>
      <c r="AC38" s="12"/>
      <c r="AD38" s="13"/>
      <c r="AE38" s="13">
        <f t="shared" si="0"/>
        <v>10</v>
      </c>
      <c r="AF38" s="13"/>
      <c r="AG38" s="13"/>
      <c r="AH38" s="14"/>
      <c r="AI38" s="15"/>
    </row>
    <row r="39" spans="2:35" ht="88.5" customHeight="1" x14ac:dyDescent="0.25">
      <c r="B39" s="10">
        <v>34</v>
      </c>
      <c r="C39" s="18" t="s">
        <v>34</v>
      </c>
      <c r="D39" s="11" t="s">
        <v>84</v>
      </c>
      <c r="E39" s="12" t="s">
        <v>85</v>
      </c>
      <c r="F39" s="12" t="s">
        <v>86</v>
      </c>
      <c r="G39" s="12"/>
      <c r="H39" s="12"/>
      <c r="I39" s="12"/>
      <c r="J39" s="12"/>
      <c r="K39" s="12"/>
      <c r="L39" s="17"/>
      <c r="M39" s="47">
        <v>1</v>
      </c>
      <c r="N39" s="12"/>
      <c r="O39" s="12"/>
      <c r="P39" s="12"/>
      <c r="Q39" s="12"/>
      <c r="R39" s="12"/>
      <c r="S39" s="12"/>
      <c r="T39" s="12"/>
      <c r="U39" s="12">
        <v>1</v>
      </c>
      <c r="V39" s="12"/>
      <c r="W39" s="12"/>
      <c r="X39" s="12"/>
      <c r="Y39" s="12"/>
      <c r="Z39" s="12"/>
      <c r="AA39" s="12">
        <v>1</v>
      </c>
      <c r="AB39" s="12"/>
      <c r="AC39" s="12"/>
      <c r="AD39" s="13"/>
      <c r="AE39" s="13">
        <f t="shared" si="0"/>
        <v>3</v>
      </c>
      <c r="AF39" s="13">
        <f>+L39+R39+Z39</f>
        <v>0</v>
      </c>
      <c r="AG39" s="13"/>
      <c r="AH39" s="14"/>
      <c r="AI39" s="15"/>
    </row>
    <row r="40" spans="2:35" ht="122.25" customHeight="1" x14ac:dyDescent="0.25">
      <c r="B40" s="10">
        <v>35</v>
      </c>
      <c r="C40" s="11" t="s">
        <v>57</v>
      </c>
      <c r="D40" s="11" t="s">
        <v>87</v>
      </c>
      <c r="E40" s="12" t="s">
        <v>88</v>
      </c>
      <c r="F40" s="12" t="s">
        <v>89</v>
      </c>
      <c r="G40" s="12"/>
      <c r="H40" s="12"/>
      <c r="I40" s="12"/>
      <c r="J40" s="12"/>
      <c r="K40" s="12"/>
      <c r="L40" s="11"/>
      <c r="M40" s="12"/>
      <c r="N40" s="12"/>
      <c r="O40" s="12">
        <v>1</v>
      </c>
      <c r="P40" s="12"/>
      <c r="Q40" s="12"/>
      <c r="R40" s="12"/>
      <c r="S40" s="12"/>
      <c r="T40" s="12"/>
      <c r="U40" s="12">
        <v>1</v>
      </c>
      <c r="V40" s="12"/>
      <c r="W40" s="12"/>
      <c r="X40" s="12"/>
      <c r="Y40" s="12"/>
      <c r="Z40" s="12"/>
      <c r="AA40" s="12"/>
      <c r="AB40" s="12"/>
      <c r="AC40" s="12"/>
      <c r="AD40" s="13"/>
      <c r="AE40" s="13">
        <f t="shared" si="0"/>
        <v>2</v>
      </c>
      <c r="AF40" s="13">
        <f>+L40+V40</f>
        <v>0</v>
      </c>
      <c r="AG40" s="13"/>
      <c r="AH40" s="14"/>
      <c r="AI40" s="15"/>
    </row>
    <row r="41" spans="2:35" ht="74.25" customHeight="1" x14ac:dyDescent="0.25">
      <c r="B41" s="10">
        <v>36</v>
      </c>
      <c r="C41" s="11" t="s">
        <v>36</v>
      </c>
      <c r="D41" s="11" t="s">
        <v>90</v>
      </c>
      <c r="E41" s="12" t="s">
        <v>91</v>
      </c>
      <c r="F41" s="12" t="s">
        <v>92</v>
      </c>
      <c r="G41" s="12"/>
      <c r="H41" s="12"/>
      <c r="I41" s="12"/>
      <c r="J41" s="12"/>
      <c r="K41" s="12"/>
      <c r="L41" s="11"/>
      <c r="M41" s="12"/>
      <c r="N41" s="12"/>
      <c r="O41" s="12"/>
      <c r="P41" s="12"/>
      <c r="Q41" s="12"/>
      <c r="R41" s="12"/>
      <c r="S41" s="12"/>
      <c r="T41" s="12"/>
      <c r="U41" s="12">
        <v>1</v>
      </c>
      <c r="V41" s="12"/>
      <c r="W41" s="12"/>
      <c r="X41" s="12"/>
      <c r="Y41" s="12"/>
      <c r="Z41" s="12"/>
      <c r="AA41" s="12"/>
      <c r="AB41" s="12"/>
      <c r="AC41" s="12"/>
      <c r="AD41" s="13"/>
      <c r="AE41" s="13">
        <f t="shared" si="0"/>
        <v>1</v>
      </c>
      <c r="AF41" s="13">
        <f>+L41+R41+T41+Z41</f>
        <v>0</v>
      </c>
      <c r="AG41" s="13"/>
      <c r="AH41" s="14"/>
      <c r="AI41" s="15"/>
    </row>
    <row r="42" spans="2:35" ht="45" customHeight="1" x14ac:dyDescent="0.25">
      <c r="B42" s="10">
        <v>37</v>
      </c>
      <c r="C42" s="11" t="s">
        <v>36</v>
      </c>
      <c r="D42" s="11" t="s">
        <v>154</v>
      </c>
      <c r="E42" s="12"/>
      <c r="F42" s="12" t="s">
        <v>92</v>
      </c>
      <c r="G42" s="12"/>
      <c r="H42" s="12"/>
      <c r="I42" s="12"/>
      <c r="J42" s="12"/>
      <c r="K42" s="12"/>
      <c r="L42" s="12"/>
      <c r="M42" s="12"/>
      <c r="N42" s="12"/>
      <c r="O42" s="12">
        <v>1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3"/>
      <c r="AE42" s="13">
        <f t="shared" si="0"/>
        <v>1</v>
      </c>
      <c r="AF42" s="13">
        <f>+V42</f>
        <v>0</v>
      </c>
      <c r="AG42" s="13"/>
      <c r="AH42" s="14"/>
      <c r="AI42" s="15"/>
    </row>
    <row r="43" spans="2:35" ht="31.5" customHeight="1" x14ac:dyDescent="0.25">
      <c r="B43" s="10">
        <v>38</v>
      </c>
      <c r="C43" s="11" t="s">
        <v>57</v>
      </c>
      <c r="D43" s="11" t="s">
        <v>163</v>
      </c>
      <c r="E43" s="12"/>
      <c r="F43" s="12" t="s">
        <v>93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v>1</v>
      </c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3"/>
      <c r="AE43" s="13">
        <f t="shared" si="0"/>
        <v>1</v>
      </c>
      <c r="AF43" s="13">
        <f>+P43</f>
        <v>0</v>
      </c>
      <c r="AG43" s="13"/>
      <c r="AH43" s="14"/>
      <c r="AI43" s="15"/>
    </row>
    <row r="44" spans="2:35" ht="44.25" customHeight="1" x14ac:dyDescent="0.25">
      <c r="B44" s="10">
        <v>39</v>
      </c>
      <c r="C44" s="11" t="s">
        <v>57</v>
      </c>
      <c r="D44" s="11" t="s">
        <v>155</v>
      </c>
      <c r="E44" s="12" t="s">
        <v>94</v>
      </c>
      <c r="F44" s="12" t="s">
        <v>93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v>1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3"/>
      <c r="AE44" s="13">
        <f t="shared" si="0"/>
        <v>1</v>
      </c>
      <c r="AF44" s="13">
        <f>+R44</f>
        <v>0</v>
      </c>
      <c r="AG44" s="13"/>
      <c r="AH44" s="14"/>
      <c r="AI44" s="15"/>
    </row>
    <row r="45" spans="2:35" ht="93.75" customHeight="1" x14ac:dyDescent="0.25">
      <c r="B45" s="10">
        <v>40</v>
      </c>
      <c r="C45" s="11" t="s">
        <v>57</v>
      </c>
      <c r="D45" s="11" t="s">
        <v>156</v>
      </c>
      <c r="E45" s="12" t="s">
        <v>95</v>
      </c>
      <c r="F45" s="12" t="s">
        <v>96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>
        <v>1</v>
      </c>
      <c r="V45" s="12"/>
      <c r="W45" s="12"/>
      <c r="X45" s="12"/>
      <c r="Y45" s="12"/>
      <c r="Z45" s="12"/>
      <c r="AA45" s="12"/>
      <c r="AB45" s="12"/>
      <c r="AC45" s="12"/>
      <c r="AD45" s="13"/>
      <c r="AE45" s="13">
        <f t="shared" si="0"/>
        <v>1</v>
      </c>
      <c r="AF45" s="13">
        <f>+T45</f>
        <v>0</v>
      </c>
      <c r="AG45" s="13"/>
      <c r="AH45" s="14"/>
      <c r="AI45" s="15"/>
    </row>
    <row r="46" spans="2:35" ht="30" customHeight="1" x14ac:dyDescent="0.25">
      <c r="B46" s="10">
        <v>41</v>
      </c>
      <c r="C46" s="11" t="s">
        <v>31</v>
      </c>
      <c r="D46" s="11" t="s">
        <v>157</v>
      </c>
      <c r="E46" s="12" t="s">
        <v>97</v>
      </c>
      <c r="F46" s="12" t="s">
        <v>93</v>
      </c>
      <c r="G46" s="12"/>
      <c r="H46" s="12"/>
      <c r="I46" s="12"/>
      <c r="J46" s="12"/>
      <c r="K46" s="12"/>
      <c r="L46" s="12"/>
      <c r="M46" s="12">
        <v>1</v>
      </c>
      <c r="N46" s="12"/>
      <c r="O46" s="12"/>
      <c r="P46" s="12"/>
      <c r="Q46" s="12"/>
      <c r="R46" s="12"/>
      <c r="S46" s="12"/>
      <c r="T46" s="12"/>
      <c r="U46" s="12">
        <v>1</v>
      </c>
      <c r="V46" s="12"/>
      <c r="W46" s="12"/>
      <c r="X46" s="12"/>
      <c r="Y46" s="12"/>
      <c r="Z46" s="12"/>
      <c r="AA46" s="12"/>
      <c r="AB46" s="12"/>
      <c r="AC46" s="12"/>
      <c r="AD46" s="13"/>
      <c r="AE46" s="13">
        <f t="shared" si="0"/>
        <v>2</v>
      </c>
      <c r="AF46" s="13">
        <f>+V46</f>
        <v>0</v>
      </c>
      <c r="AG46" s="13"/>
      <c r="AH46" s="14"/>
      <c r="AI46" s="15"/>
    </row>
    <row r="47" spans="2:35" ht="56.25" customHeight="1" x14ac:dyDescent="0.25">
      <c r="B47" s="10">
        <v>42</v>
      </c>
      <c r="C47" s="11" t="s">
        <v>31</v>
      </c>
      <c r="D47" s="11" t="s">
        <v>158</v>
      </c>
      <c r="E47" s="12" t="s">
        <v>98</v>
      </c>
      <c r="F47" s="12" t="s">
        <v>93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v>1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3"/>
      <c r="AE47" s="13">
        <f t="shared" si="0"/>
        <v>1</v>
      </c>
      <c r="AF47" s="13">
        <f>+P47</f>
        <v>0</v>
      </c>
      <c r="AG47" s="13"/>
      <c r="AH47" s="14"/>
      <c r="AI47" s="15"/>
    </row>
    <row r="48" spans="2:35" ht="50.25" customHeight="1" x14ac:dyDescent="0.25">
      <c r="B48" s="10">
        <v>43</v>
      </c>
      <c r="C48" s="11" t="s">
        <v>57</v>
      </c>
      <c r="D48" s="11" t="s">
        <v>99</v>
      </c>
      <c r="E48" s="12" t="s">
        <v>100</v>
      </c>
      <c r="F48" s="12" t="s">
        <v>101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>
        <v>1</v>
      </c>
      <c r="Z48" s="12"/>
      <c r="AA48" s="12"/>
      <c r="AB48" s="12"/>
      <c r="AC48" s="12"/>
      <c r="AD48" s="13"/>
      <c r="AE48" s="13">
        <f t="shared" si="0"/>
        <v>1</v>
      </c>
      <c r="AF48" s="13">
        <f>+N48</f>
        <v>0</v>
      </c>
      <c r="AG48" s="13"/>
      <c r="AH48" s="14"/>
      <c r="AI48" s="15"/>
    </row>
    <row r="49" spans="2:35" ht="30" customHeight="1" x14ac:dyDescent="0.25">
      <c r="B49" s="10">
        <v>44</v>
      </c>
      <c r="C49" s="11" t="s">
        <v>57</v>
      </c>
      <c r="D49" s="11" t="s">
        <v>159</v>
      </c>
      <c r="E49" s="12"/>
      <c r="F49" s="12" t="s">
        <v>93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>
        <v>1</v>
      </c>
      <c r="V49" s="12"/>
      <c r="W49" s="12"/>
      <c r="X49" s="12"/>
      <c r="Y49" s="12"/>
      <c r="Z49" s="12"/>
      <c r="AA49" s="12"/>
      <c r="AB49" s="12"/>
      <c r="AC49" s="12"/>
      <c r="AD49" s="13"/>
      <c r="AE49" s="13">
        <f t="shared" si="0"/>
        <v>1</v>
      </c>
      <c r="AF49" s="13">
        <f>+T49</f>
        <v>0</v>
      </c>
      <c r="AG49" s="13"/>
      <c r="AH49" s="14"/>
      <c r="AI49" s="15"/>
    </row>
    <row r="50" spans="2:35" ht="54" customHeight="1" x14ac:dyDescent="0.25">
      <c r="B50" s="10">
        <v>45</v>
      </c>
      <c r="C50" s="11" t="s">
        <v>36</v>
      </c>
      <c r="D50" s="11" t="s">
        <v>160</v>
      </c>
      <c r="E50" s="12" t="s">
        <v>102</v>
      </c>
      <c r="F50" s="12" t="s">
        <v>93</v>
      </c>
      <c r="G50" s="12"/>
      <c r="H50" s="12"/>
      <c r="I50" s="12"/>
      <c r="J50" s="12"/>
      <c r="K50" s="12"/>
      <c r="L50" s="12"/>
      <c r="M50" s="12"/>
      <c r="N50" s="12"/>
      <c r="O50" s="12">
        <v>1</v>
      </c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3"/>
      <c r="AE50" s="13">
        <f t="shared" si="0"/>
        <v>1</v>
      </c>
      <c r="AF50" s="13">
        <f>+P50</f>
        <v>0</v>
      </c>
      <c r="AG50" s="13"/>
      <c r="AH50" s="14"/>
      <c r="AI50" s="15"/>
    </row>
    <row r="51" spans="2:35" ht="51" customHeight="1" x14ac:dyDescent="0.25">
      <c r="B51" s="10">
        <v>46</v>
      </c>
      <c r="C51" s="11" t="s">
        <v>57</v>
      </c>
      <c r="D51" s="11" t="s">
        <v>103</v>
      </c>
      <c r="E51" s="12" t="s">
        <v>104</v>
      </c>
      <c r="F51" s="12" t="s">
        <v>105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>
        <v>1</v>
      </c>
      <c r="V51" s="12"/>
      <c r="W51" s="12"/>
      <c r="X51" s="12"/>
      <c r="Y51" s="12"/>
      <c r="Z51" s="12"/>
      <c r="AA51" s="12"/>
      <c r="AB51" s="12"/>
      <c r="AC51" s="12"/>
      <c r="AD51" s="13"/>
      <c r="AE51" s="13">
        <f t="shared" si="0"/>
        <v>1</v>
      </c>
      <c r="AF51" s="13">
        <f>+V51</f>
        <v>0</v>
      </c>
      <c r="AG51" s="13"/>
      <c r="AH51" s="14"/>
      <c r="AI51" s="15"/>
    </row>
    <row r="52" spans="2:35" ht="47.25" customHeight="1" x14ac:dyDescent="0.25">
      <c r="B52" s="10">
        <v>47</v>
      </c>
      <c r="C52" s="11" t="s">
        <v>36</v>
      </c>
      <c r="D52" s="11" t="s">
        <v>106</v>
      </c>
      <c r="E52" s="12" t="s">
        <v>107</v>
      </c>
      <c r="F52" s="12" t="s">
        <v>108</v>
      </c>
      <c r="G52" s="12"/>
      <c r="H52" s="12"/>
      <c r="I52" s="12"/>
      <c r="J52" s="12"/>
      <c r="K52" s="12"/>
      <c r="L52" s="12"/>
      <c r="M52" s="12"/>
      <c r="N52" s="12"/>
      <c r="O52" s="12">
        <v>1</v>
      </c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3"/>
      <c r="AE52" s="13">
        <f t="shared" si="0"/>
        <v>1</v>
      </c>
      <c r="AF52" s="13">
        <f>+P52+Z52</f>
        <v>0</v>
      </c>
      <c r="AG52" s="13"/>
      <c r="AH52" s="14"/>
      <c r="AI52" s="15"/>
    </row>
    <row r="53" spans="2:35" ht="46.5" customHeight="1" x14ac:dyDescent="0.25">
      <c r="B53" s="10">
        <v>48</v>
      </c>
      <c r="C53" s="11" t="s">
        <v>36</v>
      </c>
      <c r="D53" s="11" t="s">
        <v>109</v>
      </c>
      <c r="E53" s="12" t="s">
        <v>110</v>
      </c>
      <c r="F53" s="12" t="s">
        <v>111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>
        <v>1</v>
      </c>
      <c r="V53" s="12"/>
      <c r="W53" s="12"/>
      <c r="X53" s="12"/>
      <c r="Y53" s="12"/>
      <c r="Z53" s="12"/>
      <c r="AA53" s="12">
        <v>1</v>
      </c>
      <c r="AB53" s="12"/>
      <c r="AC53" s="12"/>
      <c r="AD53" s="13"/>
      <c r="AE53" s="13">
        <f t="shared" si="0"/>
        <v>2</v>
      </c>
      <c r="AF53" s="13">
        <f>+J53+P53+Z53</f>
        <v>0</v>
      </c>
      <c r="AG53" s="13"/>
      <c r="AH53" s="14"/>
      <c r="AI53" s="15"/>
    </row>
    <row r="54" spans="2:35" ht="27.75" customHeight="1" x14ac:dyDescent="0.25">
      <c r="B54" s="10">
        <v>49</v>
      </c>
      <c r="C54" s="11" t="s">
        <v>57</v>
      </c>
      <c r="D54" s="11" t="s">
        <v>164</v>
      </c>
      <c r="E54" s="12" t="s">
        <v>112</v>
      </c>
      <c r="F54" s="12" t="s">
        <v>113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>
        <v>1</v>
      </c>
      <c r="Z54" s="12"/>
      <c r="AA54" s="12"/>
      <c r="AB54" s="12"/>
      <c r="AC54" s="12"/>
      <c r="AD54" s="13"/>
      <c r="AE54" s="13">
        <f t="shared" si="0"/>
        <v>1</v>
      </c>
      <c r="AF54" s="13">
        <f>+T54</f>
        <v>0</v>
      </c>
      <c r="AG54" s="13"/>
      <c r="AH54" s="14"/>
      <c r="AI54" s="15"/>
    </row>
    <row r="55" spans="2:35" ht="71.25" customHeight="1" x14ac:dyDescent="0.25">
      <c r="B55" s="10">
        <v>50</v>
      </c>
      <c r="C55" s="11" t="s">
        <v>36</v>
      </c>
      <c r="D55" s="11" t="s">
        <v>161</v>
      </c>
      <c r="E55" s="12" t="s">
        <v>114</v>
      </c>
      <c r="F55" s="12" t="s">
        <v>113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>
        <v>1</v>
      </c>
      <c r="X55" s="12"/>
      <c r="Y55" s="12"/>
      <c r="Z55" s="12"/>
      <c r="AA55" s="12"/>
      <c r="AB55" s="12"/>
      <c r="AC55" s="12"/>
      <c r="AD55" s="13"/>
      <c r="AE55" s="13">
        <f t="shared" si="0"/>
        <v>1</v>
      </c>
      <c r="AF55" s="13">
        <f>+R55+Z55</f>
        <v>0</v>
      </c>
      <c r="AG55" s="13"/>
      <c r="AH55" s="14"/>
      <c r="AI55" s="15"/>
    </row>
    <row r="56" spans="2:35" ht="82.5" customHeight="1" x14ac:dyDescent="0.25">
      <c r="B56" s="10">
        <v>51</v>
      </c>
      <c r="C56" s="11" t="s">
        <v>27</v>
      </c>
      <c r="D56" s="11" t="s">
        <v>115</v>
      </c>
      <c r="E56" s="12" t="s">
        <v>116</v>
      </c>
      <c r="F56" s="12" t="s">
        <v>117</v>
      </c>
      <c r="G56" s="12"/>
      <c r="H56" s="12"/>
      <c r="I56" s="12"/>
      <c r="J56" s="12"/>
      <c r="K56" s="12">
        <v>1</v>
      </c>
      <c r="L56" s="12"/>
      <c r="M56" s="12"/>
      <c r="N56" s="12"/>
      <c r="O56" s="12"/>
      <c r="P56" s="12"/>
      <c r="Q56" s="12">
        <v>1</v>
      </c>
      <c r="R56" s="12"/>
      <c r="S56" s="12"/>
      <c r="T56" s="12"/>
      <c r="U56" s="12"/>
      <c r="V56" s="12"/>
      <c r="W56" s="12">
        <v>1</v>
      </c>
      <c r="X56" s="12"/>
      <c r="Y56" s="12"/>
      <c r="Z56" s="12"/>
      <c r="AA56" s="12">
        <v>1</v>
      </c>
      <c r="AB56" s="12"/>
      <c r="AC56" s="12"/>
      <c r="AD56" s="13"/>
      <c r="AE56" s="13">
        <f t="shared" si="0"/>
        <v>4</v>
      </c>
      <c r="AF56" s="13">
        <f>+N56+X56</f>
        <v>0</v>
      </c>
      <c r="AG56" s="13"/>
      <c r="AH56" s="14"/>
      <c r="AI56" s="15"/>
    </row>
    <row r="57" spans="2:35" ht="30" customHeight="1" x14ac:dyDescent="0.25">
      <c r="B57" s="10">
        <v>52</v>
      </c>
      <c r="C57" s="11" t="s">
        <v>27</v>
      </c>
      <c r="D57" s="11" t="s">
        <v>118</v>
      </c>
      <c r="E57" s="12" t="s">
        <v>119</v>
      </c>
      <c r="F57" s="12" t="s">
        <v>113</v>
      </c>
      <c r="G57" s="12"/>
      <c r="H57" s="12"/>
      <c r="I57" s="12"/>
      <c r="J57" s="12"/>
      <c r="K57" s="12"/>
      <c r="L57" s="12"/>
      <c r="M57" s="12"/>
      <c r="N57" s="12"/>
      <c r="O57" s="12">
        <v>1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3"/>
      <c r="AE57" s="13">
        <f t="shared" si="0"/>
        <v>1</v>
      </c>
      <c r="AF57" s="13">
        <f>+V57</f>
        <v>0</v>
      </c>
      <c r="AG57" s="13"/>
      <c r="AH57" s="14"/>
      <c r="AI57" s="15"/>
    </row>
    <row r="58" spans="2:35" ht="51" customHeight="1" x14ac:dyDescent="0.25">
      <c r="B58" s="10">
        <v>53</v>
      </c>
      <c r="C58" s="11" t="s">
        <v>120</v>
      </c>
      <c r="D58" s="18" t="s">
        <v>165</v>
      </c>
      <c r="E58" s="12" t="s">
        <v>121</v>
      </c>
      <c r="F58" s="12" t="s">
        <v>122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>
        <v>1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3"/>
      <c r="AE58" s="13">
        <f t="shared" si="0"/>
        <v>1</v>
      </c>
      <c r="AF58" s="13">
        <f>+T58</f>
        <v>0</v>
      </c>
      <c r="AG58" s="13"/>
      <c r="AH58" s="14"/>
      <c r="AI58" s="15"/>
    </row>
    <row r="59" spans="2:35" ht="40.5" customHeight="1" x14ac:dyDescent="0.25">
      <c r="B59" s="10">
        <v>54</v>
      </c>
      <c r="C59" s="11" t="s">
        <v>36</v>
      </c>
      <c r="D59" s="11" t="s">
        <v>166</v>
      </c>
      <c r="E59" s="12" t="s">
        <v>123</v>
      </c>
      <c r="F59" s="12" t="s">
        <v>124</v>
      </c>
      <c r="G59" s="12"/>
      <c r="H59" s="12"/>
      <c r="I59" s="12"/>
      <c r="J59" s="12"/>
      <c r="K59" s="12">
        <v>1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>
        <v>1</v>
      </c>
      <c r="Z59" s="12"/>
      <c r="AA59" s="12"/>
      <c r="AB59" s="12"/>
      <c r="AC59" s="12"/>
      <c r="AD59" s="13"/>
      <c r="AE59" s="13">
        <f t="shared" si="0"/>
        <v>2</v>
      </c>
      <c r="AF59" s="13">
        <f>+T59</f>
        <v>0</v>
      </c>
      <c r="AG59" s="13"/>
      <c r="AH59" s="14"/>
      <c r="AI59" s="15"/>
    </row>
    <row r="60" spans="2:35" ht="75.75" customHeight="1" x14ac:dyDescent="0.25">
      <c r="B60" s="10">
        <v>55</v>
      </c>
      <c r="C60" s="11" t="s">
        <v>36</v>
      </c>
      <c r="D60" s="11" t="s">
        <v>167</v>
      </c>
      <c r="E60" s="12" t="s">
        <v>125</v>
      </c>
      <c r="F60" s="12" t="s">
        <v>124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>
        <v>1</v>
      </c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3"/>
      <c r="AE60" s="13">
        <f t="shared" si="0"/>
        <v>1</v>
      </c>
      <c r="AF60" s="13">
        <f>+V60</f>
        <v>0</v>
      </c>
      <c r="AG60" s="13"/>
      <c r="AH60" s="14"/>
      <c r="AI60" s="15"/>
    </row>
    <row r="61" spans="2:35" ht="110.25" customHeight="1" x14ac:dyDescent="0.25">
      <c r="B61" s="10">
        <v>56</v>
      </c>
      <c r="C61" s="11" t="s">
        <v>36</v>
      </c>
      <c r="D61" s="11" t="s">
        <v>126</v>
      </c>
      <c r="E61" s="12" t="s">
        <v>127</v>
      </c>
      <c r="F61" s="12" t="s">
        <v>124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>
        <v>1</v>
      </c>
      <c r="T61" s="12"/>
      <c r="U61" s="12"/>
      <c r="V61" s="12"/>
      <c r="W61" s="12">
        <v>1</v>
      </c>
      <c r="X61" s="12"/>
      <c r="Y61" s="12"/>
      <c r="Z61" s="12"/>
      <c r="AA61" s="12">
        <v>1</v>
      </c>
      <c r="AB61" s="12"/>
      <c r="AC61" s="12"/>
      <c r="AD61" s="13"/>
      <c r="AE61" s="13">
        <f t="shared" si="0"/>
        <v>3</v>
      </c>
      <c r="AF61" s="13">
        <f>+P61+Z61</f>
        <v>0</v>
      </c>
      <c r="AG61" s="13"/>
      <c r="AH61" s="14"/>
      <c r="AI61" s="15"/>
    </row>
    <row r="62" spans="2:35" ht="28.5" x14ac:dyDescent="0.25">
      <c r="B62" s="10">
        <v>57</v>
      </c>
      <c r="C62" s="11" t="s">
        <v>36</v>
      </c>
      <c r="D62" s="11" t="s">
        <v>128</v>
      </c>
      <c r="E62" s="12"/>
      <c r="F62" s="12" t="s">
        <v>79</v>
      </c>
      <c r="G62" s="12"/>
      <c r="H62" s="12"/>
      <c r="I62" s="12"/>
      <c r="J62" s="12"/>
      <c r="K62" s="12"/>
      <c r="L62" s="12"/>
      <c r="M62" s="47">
        <v>1</v>
      </c>
      <c r="N62" s="12"/>
      <c r="O62" s="12">
        <v>1</v>
      </c>
      <c r="P62" s="12"/>
      <c r="Q62" s="12">
        <v>1</v>
      </c>
      <c r="R62" s="12"/>
      <c r="S62" s="12">
        <v>1</v>
      </c>
      <c r="T62" s="12"/>
      <c r="U62" s="12">
        <v>1</v>
      </c>
      <c r="V62" s="12"/>
      <c r="W62" s="12">
        <v>1</v>
      </c>
      <c r="X62" s="12"/>
      <c r="Y62" s="12">
        <v>1</v>
      </c>
      <c r="Z62" s="12"/>
      <c r="AA62" s="12">
        <v>1</v>
      </c>
      <c r="AB62" s="12"/>
      <c r="AC62" s="12"/>
      <c r="AD62" s="13"/>
      <c r="AE62" s="13">
        <f t="shared" ref="AE62" si="1">SUM(I62:AD62)</f>
        <v>8</v>
      </c>
      <c r="AF62" s="13">
        <f>+P62+Z62</f>
        <v>0</v>
      </c>
      <c r="AG62" s="13"/>
      <c r="AH62" s="14"/>
      <c r="AI62" s="15"/>
    </row>
    <row r="63" spans="2:35" s="22" customFormat="1" ht="37.5" customHeight="1" x14ac:dyDescent="0.25">
      <c r="B63" s="10">
        <v>58</v>
      </c>
      <c r="C63" s="18" t="s">
        <v>36</v>
      </c>
      <c r="D63" s="18" t="s">
        <v>173</v>
      </c>
      <c r="E63" s="18"/>
      <c r="F63" s="18" t="s">
        <v>129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>
        <v>1</v>
      </c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9"/>
      <c r="AE63" s="19">
        <f t="shared" si="0"/>
        <v>1</v>
      </c>
      <c r="AF63" s="19">
        <f>+N63+V63</f>
        <v>0</v>
      </c>
      <c r="AG63" s="19"/>
      <c r="AH63" s="20"/>
      <c r="AI63" s="21"/>
    </row>
    <row r="64" spans="2:35" ht="102.75" customHeight="1" x14ac:dyDescent="0.25">
      <c r="B64" s="10">
        <v>59</v>
      </c>
      <c r="C64" s="11" t="s">
        <v>36</v>
      </c>
      <c r="D64" s="11" t="s">
        <v>130</v>
      </c>
      <c r="E64" s="12" t="s">
        <v>131</v>
      </c>
      <c r="F64" s="12" t="s">
        <v>79</v>
      </c>
      <c r="G64" s="12"/>
      <c r="H64" s="12"/>
      <c r="I64" s="12">
        <v>1</v>
      </c>
      <c r="J64" s="12"/>
      <c r="K64" s="12"/>
      <c r="L64" s="12"/>
      <c r="M64" s="12">
        <v>1</v>
      </c>
      <c r="N64" s="12"/>
      <c r="O64" s="12"/>
      <c r="P64" s="12"/>
      <c r="Q64" s="12">
        <v>1</v>
      </c>
      <c r="R64" s="12"/>
      <c r="S64" s="12"/>
      <c r="T64" s="12"/>
      <c r="U64" s="12">
        <v>1</v>
      </c>
      <c r="V64" s="12"/>
      <c r="W64" s="12"/>
      <c r="X64" s="12"/>
      <c r="Y64" s="12">
        <v>1</v>
      </c>
      <c r="Z64" s="12"/>
      <c r="AA64" s="12"/>
      <c r="AB64" s="12"/>
      <c r="AC64" s="12"/>
      <c r="AD64" s="13"/>
      <c r="AE64" s="13">
        <f t="shared" si="0"/>
        <v>5</v>
      </c>
      <c r="AF64" s="13"/>
      <c r="AG64" s="13"/>
      <c r="AH64" s="14"/>
      <c r="AI64" s="15"/>
    </row>
    <row r="65" spans="2:35" ht="43.5" customHeight="1" x14ac:dyDescent="0.25">
      <c r="B65" s="10">
        <v>60</v>
      </c>
      <c r="C65" s="11" t="s">
        <v>36</v>
      </c>
      <c r="D65" s="11" t="s">
        <v>168</v>
      </c>
      <c r="E65" s="17" t="s">
        <v>132</v>
      </c>
      <c r="F65" s="17" t="s">
        <v>133</v>
      </c>
      <c r="G65" s="17"/>
      <c r="H65" s="17"/>
      <c r="I65" s="17"/>
      <c r="J65" s="17"/>
      <c r="K65" s="17">
        <v>1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23"/>
      <c r="AE65" s="13">
        <f t="shared" ref="AE65:AE72" si="2">SUM(I65:AD65)</f>
        <v>1</v>
      </c>
      <c r="AF65" s="23">
        <f>+X65</f>
        <v>0</v>
      </c>
      <c r="AG65" s="23"/>
      <c r="AH65" s="24"/>
      <c r="AI65" s="15"/>
    </row>
    <row r="66" spans="2:35" ht="51" customHeight="1" x14ac:dyDescent="0.25">
      <c r="B66" s="10">
        <v>61</v>
      </c>
      <c r="C66" s="11" t="s">
        <v>36</v>
      </c>
      <c r="D66" s="11" t="s">
        <v>169</v>
      </c>
      <c r="E66" s="17" t="s">
        <v>134</v>
      </c>
      <c r="F66" s="11" t="s">
        <v>135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>
        <v>1</v>
      </c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23"/>
      <c r="AE66" s="13">
        <f t="shared" si="2"/>
        <v>1</v>
      </c>
      <c r="AF66" s="23">
        <f>+T66</f>
        <v>0</v>
      </c>
      <c r="AG66" s="23"/>
      <c r="AH66" s="24"/>
      <c r="AI66" s="15"/>
    </row>
    <row r="67" spans="2:35" ht="49.5" customHeight="1" x14ac:dyDescent="0.25">
      <c r="B67" s="10">
        <v>62</v>
      </c>
      <c r="C67" s="11" t="s">
        <v>34</v>
      </c>
      <c r="D67" s="11" t="s">
        <v>136</v>
      </c>
      <c r="E67" s="11" t="s">
        <v>137</v>
      </c>
      <c r="F67" s="17" t="s">
        <v>30</v>
      </c>
      <c r="G67" s="17"/>
      <c r="H67" s="17"/>
      <c r="I67" s="17">
        <v>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>
        <v>1</v>
      </c>
      <c r="V67" s="17"/>
      <c r="W67" s="17"/>
      <c r="X67" s="17"/>
      <c r="Y67" s="17"/>
      <c r="Z67" s="17"/>
      <c r="AA67" s="17"/>
      <c r="AB67" s="17"/>
      <c r="AC67" s="17"/>
      <c r="AD67" s="23"/>
      <c r="AE67" s="13">
        <f t="shared" si="2"/>
        <v>2</v>
      </c>
      <c r="AF67" s="23">
        <f>+T67</f>
        <v>0</v>
      </c>
      <c r="AG67" s="23"/>
      <c r="AH67" s="24"/>
      <c r="AI67" s="15"/>
    </row>
    <row r="68" spans="2:35" ht="45" customHeight="1" x14ac:dyDescent="0.25">
      <c r="B68" s="10">
        <v>63</v>
      </c>
      <c r="C68" s="11" t="s">
        <v>36</v>
      </c>
      <c r="D68" s="18" t="s">
        <v>138</v>
      </c>
      <c r="E68" s="11"/>
      <c r="F68" s="11" t="s">
        <v>139</v>
      </c>
      <c r="G68" s="11"/>
      <c r="H68" s="11"/>
      <c r="I68" s="11">
        <v>1</v>
      </c>
      <c r="J68" s="11"/>
      <c r="K68" s="11">
        <v>1</v>
      </c>
      <c r="L68" s="11"/>
      <c r="M68" s="11">
        <v>1</v>
      </c>
      <c r="N68" s="11"/>
      <c r="O68" s="11">
        <v>1</v>
      </c>
      <c r="P68" s="11"/>
      <c r="Q68" s="11">
        <v>1</v>
      </c>
      <c r="R68" s="11"/>
      <c r="S68" s="11">
        <v>1</v>
      </c>
      <c r="T68" s="11"/>
      <c r="U68" s="11">
        <v>1</v>
      </c>
      <c r="V68" s="11"/>
      <c r="W68" s="11">
        <v>1</v>
      </c>
      <c r="X68" s="11"/>
      <c r="Y68" s="11">
        <v>1</v>
      </c>
      <c r="Z68" s="11"/>
      <c r="AA68" s="11">
        <v>1</v>
      </c>
      <c r="AB68" s="11"/>
      <c r="AC68" s="11"/>
      <c r="AD68" s="25"/>
      <c r="AE68" s="13">
        <f t="shared" si="2"/>
        <v>10</v>
      </c>
      <c r="AF68" s="25">
        <f>+J68+L68+N68+P68+R68+T68+V68+X68+Z68+AB68+AD68</f>
        <v>0</v>
      </c>
      <c r="AG68" s="25"/>
      <c r="AH68" s="24"/>
      <c r="AI68" s="15"/>
    </row>
    <row r="69" spans="2:35" ht="44.25" customHeight="1" x14ac:dyDescent="0.25">
      <c r="B69" s="10">
        <v>64</v>
      </c>
      <c r="C69" s="11" t="s">
        <v>36</v>
      </c>
      <c r="D69" s="18" t="s">
        <v>140</v>
      </c>
      <c r="E69" s="11"/>
      <c r="F69" s="11" t="s">
        <v>30</v>
      </c>
      <c r="G69" s="11"/>
      <c r="H69" s="11"/>
      <c r="I69" s="11">
        <v>1</v>
      </c>
      <c r="J69" s="11"/>
      <c r="K69" s="11">
        <v>1</v>
      </c>
      <c r="L69" s="11"/>
      <c r="M69" s="11">
        <v>1</v>
      </c>
      <c r="N69" s="11"/>
      <c r="O69" s="11">
        <v>1</v>
      </c>
      <c r="P69" s="11"/>
      <c r="Q69" s="11">
        <v>1</v>
      </c>
      <c r="R69" s="11"/>
      <c r="S69" s="11">
        <v>1</v>
      </c>
      <c r="T69" s="11"/>
      <c r="U69" s="11">
        <v>1</v>
      </c>
      <c r="V69" s="11"/>
      <c r="W69" s="11">
        <v>1</v>
      </c>
      <c r="X69" s="11"/>
      <c r="Y69" s="11">
        <v>1</v>
      </c>
      <c r="Z69" s="11"/>
      <c r="AA69" s="11">
        <v>1</v>
      </c>
      <c r="AB69" s="11"/>
      <c r="AC69" s="11"/>
      <c r="AD69" s="25"/>
      <c r="AE69" s="13">
        <f t="shared" si="2"/>
        <v>10</v>
      </c>
      <c r="AF69" s="25">
        <f>+J69+L69+N69+P69+R69+T69+V69+X69+Z69+AB69+AD69</f>
        <v>0</v>
      </c>
      <c r="AG69" s="25"/>
      <c r="AH69" s="24"/>
      <c r="AI69" s="15"/>
    </row>
    <row r="70" spans="2:35" ht="53.25" customHeight="1" x14ac:dyDescent="0.25">
      <c r="B70" s="10">
        <v>65</v>
      </c>
      <c r="C70" s="11" t="s">
        <v>36</v>
      </c>
      <c r="D70" s="18" t="s">
        <v>170</v>
      </c>
      <c r="E70" s="11"/>
      <c r="F70" s="11" t="s">
        <v>139</v>
      </c>
      <c r="G70" s="11"/>
      <c r="H70" s="11"/>
      <c r="I70" s="11">
        <v>1</v>
      </c>
      <c r="J70" s="11"/>
      <c r="K70" s="11"/>
      <c r="L70" s="11"/>
      <c r="M70" s="11">
        <v>1</v>
      </c>
      <c r="N70" s="11"/>
      <c r="O70" s="11"/>
      <c r="P70" s="11"/>
      <c r="Q70" s="11">
        <v>1</v>
      </c>
      <c r="R70" s="11"/>
      <c r="S70" s="11"/>
      <c r="T70" s="11"/>
      <c r="U70" s="11">
        <v>1</v>
      </c>
      <c r="V70" s="11"/>
      <c r="W70" s="11"/>
      <c r="X70" s="11"/>
      <c r="Y70" s="11">
        <v>1</v>
      </c>
      <c r="Z70" s="11"/>
      <c r="AA70" s="11"/>
      <c r="AB70" s="11"/>
      <c r="AC70" s="11">
        <v>1</v>
      </c>
      <c r="AD70" s="25"/>
      <c r="AE70" s="13">
        <f t="shared" si="2"/>
        <v>6</v>
      </c>
      <c r="AF70" s="25">
        <f>+J70+L70+N70+P70+R70+T70+V70+X70+Z70+AB70+AD70</f>
        <v>0</v>
      </c>
      <c r="AG70" s="25"/>
      <c r="AH70" s="24"/>
      <c r="AI70" s="15"/>
    </row>
    <row r="71" spans="2:35" ht="45" customHeight="1" x14ac:dyDescent="0.25">
      <c r="B71" s="10">
        <v>66</v>
      </c>
      <c r="C71" s="11" t="s">
        <v>36</v>
      </c>
      <c r="D71" s="17" t="s">
        <v>141</v>
      </c>
      <c r="E71" s="11"/>
      <c r="F71" s="11" t="s">
        <v>30</v>
      </c>
      <c r="G71" s="11"/>
      <c r="H71" s="11"/>
      <c r="I71" s="11">
        <v>2</v>
      </c>
      <c r="J71" s="11"/>
      <c r="K71" s="11">
        <v>2</v>
      </c>
      <c r="L71" s="11"/>
      <c r="M71" s="11">
        <v>3</v>
      </c>
      <c r="N71" s="11"/>
      <c r="O71" s="11">
        <v>2</v>
      </c>
      <c r="P71" s="11"/>
      <c r="Q71" s="11">
        <v>2</v>
      </c>
      <c r="R71" s="11"/>
      <c r="S71" s="11">
        <v>3</v>
      </c>
      <c r="T71" s="11"/>
      <c r="U71" s="11">
        <v>2</v>
      </c>
      <c r="V71" s="11"/>
      <c r="W71" s="11">
        <v>3</v>
      </c>
      <c r="X71" s="11"/>
      <c r="Y71" s="11">
        <v>2</v>
      </c>
      <c r="Z71" s="11"/>
      <c r="AA71" s="11">
        <v>2</v>
      </c>
      <c r="AB71" s="11"/>
      <c r="AC71" s="11"/>
      <c r="AD71" s="25"/>
      <c r="AE71" s="13">
        <f t="shared" si="2"/>
        <v>23</v>
      </c>
      <c r="AF71" s="25">
        <f>+J71+L71+N71+P71+R71+T71+V71+X71+Z71+AB71+AD71</f>
        <v>0</v>
      </c>
      <c r="AG71" s="25"/>
      <c r="AH71" s="24"/>
      <c r="AI71" s="15"/>
    </row>
    <row r="72" spans="2:35" s="30" customFormat="1" ht="33.75" customHeight="1" x14ac:dyDescent="0.25">
      <c r="B72" s="62" t="s">
        <v>22</v>
      </c>
      <c r="C72" s="63"/>
      <c r="D72" s="63"/>
      <c r="E72" s="63"/>
      <c r="F72" s="26"/>
      <c r="G72" s="26">
        <f>SUM(G6:G71)</f>
        <v>0</v>
      </c>
      <c r="H72" s="26">
        <v>0</v>
      </c>
      <c r="I72" s="26">
        <f t="shared" ref="I72:AD72" si="3">SUM(I6:I71)</f>
        <v>14</v>
      </c>
      <c r="J72" s="26">
        <f t="shared" si="3"/>
        <v>0</v>
      </c>
      <c r="K72" s="26">
        <f t="shared" si="3"/>
        <v>19</v>
      </c>
      <c r="L72" s="26">
        <f t="shared" si="3"/>
        <v>0</v>
      </c>
      <c r="M72" s="26">
        <f t="shared" si="3"/>
        <v>24</v>
      </c>
      <c r="N72" s="26">
        <f t="shared" si="3"/>
        <v>0</v>
      </c>
      <c r="O72" s="26">
        <f t="shared" si="3"/>
        <v>26</v>
      </c>
      <c r="P72" s="26">
        <f t="shared" si="3"/>
        <v>0</v>
      </c>
      <c r="Q72" s="26">
        <f t="shared" si="3"/>
        <v>21</v>
      </c>
      <c r="R72" s="26">
        <f t="shared" si="3"/>
        <v>0</v>
      </c>
      <c r="S72" s="26">
        <f t="shared" si="3"/>
        <v>23</v>
      </c>
      <c r="T72" s="26">
        <f t="shared" si="3"/>
        <v>0</v>
      </c>
      <c r="U72" s="26">
        <f t="shared" si="3"/>
        <v>30</v>
      </c>
      <c r="V72" s="26">
        <f t="shared" si="3"/>
        <v>0</v>
      </c>
      <c r="W72" s="26">
        <f t="shared" si="3"/>
        <v>24</v>
      </c>
      <c r="X72" s="26">
        <f t="shared" si="3"/>
        <v>0</v>
      </c>
      <c r="Y72" s="26">
        <f t="shared" si="3"/>
        <v>22</v>
      </c>
      <c r="Z72" s="26">
        <f t="shared" si="3"/>
        <v>0</v>
      </c>
      <c r="AA72" s="26">
        <f t="shared" si="3"/>
        <v>24</v>
      </c>
      <c r="AB72" s="26">
        <f t="shared" si="3"/>
        <v>0</v>
      </c>
      <c r="AC72" s="26">
        <f t="shared" si="3"/>
        <v>2</v>
      </c>
      <c r="AD72" s="26">
        <f t="shared" si="3"/>
        <v>0</v>
      </c>
      <c r="AE72" s="27">
        <f t="shared" si="2"/>
        <v>229</v>
      </c>
      <c r="AF72" s="26">
        <f>SUM(AF6:AF71)</f>
        <v>0</v>
      </c>
      <c r="AG72" s="26"/>
      <c r="AH72" s="28"/>
      <c r="AI72" s="29"/>
    </row>
    <row r="73" spans="2:35" x14ac:dyDescent="0.25">
      <c r="AD73" s="33"/>
      <c r="AE73" s="33"/>
      <c r="AF73" s="33"/>
      <c r="AG73" s="33"/>
    </row>
    <row r="74" spans="2:35" x14ac:dyDescent="0.25">
      <c r="B74" s="35" t="s">
        <v>20</v>
      </c>
      <c r="C74" s="35"/>
      <c r="D74" s="32" t="s">
        <v>142</v>
      </c>
      <c r="AD74" s="33"/>
      <c r="AE74" s="33"/>
      <c r="AF74" s="33"/>
      <c r="AG74" s="33"/>
    </row>
    <row r="75" spans="2:35" x14ac:dyDescent="0.25">
      <c r="B75" s="35" t="s">
        <v>21</v>
      </c>
      <c r="C75" s="35"/>
      <c r="D75" s="32" t="s">
        <v>143</v>
      </c>
      <c r="AD75" s="33"/>
      <c r="AE75" s="33"/>
      <c r="AF75" s="33"/>
      <c r="AG75" s="33"/>
    </row>
    <row r="76" spans="2:35" x14ac:dyDescent="0.25">
      <c r="D76" s="32" t="s">
        <v>144</v>
      </c>
      <c r="AD76" s="33"/>
      <c r="AE76" s="33"/>
      <c r="AF76" s="33"/>
      <c r="AG76" s="33"/>
    </row>
    <row r="77" spans="2:35" x14ac:dyDescent="0.25">
      <c r="AD77" s="33"/>
      <c r="AE77" s="33"/>
      <c r="AF77" s="33"/>
      <c r="AG77" s="33"/>
    </row>
    <row r="78" spans="2:35" ht="21" customHeight="1" x14ac:dyDescent="0.25">
      <c r="E78" s="36"/>
      <c r="F78" s="37" t="s">
        <v>145</v>
      </c>
      <c r="G78" s="37" t="s">
        <v>20</v>
      </c>
      <c r="H78" s="37" t="s">
        <v>21</v>
      </c>
      <c r="I78" s="37" t="s">
        <v>20</v>
      </c>
      <c r="J78" s="37" t="s">
        <v>21</v>
      </c>
      <c r="K78" s="37" t="s">
        <v>20</v>
      </c>
      <c r="L78" s="37" t="s">
        <v>21</v>
      </c>
      <c r="M78" s="37" t="s">
        <v>20</v>
      </c>
      <c r="N78" s="37" t="s">
        <v>21</v>
      </c>
      <c r="O78" s="37" t="s">
        <v>20</v>
      </c>
      <c r="P78" s="37" t="s">
        <v>21</v>
      </c>
      <c r="Q78" s="37" t="s">
        <v>20</v>
      </c>
      <c r="R78" s="37" t="s">
        <v>21</v>
      </c>
      <c r="S78" s="37" t="s">
        <v>20</v>
      </c>
      <c r="T78" s="37" t="s">
        <v>21</v>
      </c>
      <c r="U78" s="37" t="s">
        <v>20</v>
      </c>
      <c r="V78" s="37" t="s">
        <v>21</v>
      </c>
      <c r="W78" s="37" t="s">
        <v>20</v>
      </c>
      <c r="X78" s="37" t="s">
        <v>21</v>
      </c>
      <c r="Y78" s="37" t="s">
        <v>20</v>
      </c>
      <c r="Z78" s="37" t="s">
        <v>21</v>
      </c>
      <c r="AA78" s="37" t="s">
        <v>20</v>
      </c>
      <c r="AB78" s="37" t="s">
        <v>21</v>
      </c>
      <c r="AC78" s="37" t="s">
        <v>20</v>
      </c>
      <c r="AD78" s="37" t="s">
        <v>21</v>
      </c>
      <c r="AE78" s="37"/>
      <c r="AF78" s="37" t="s">
        <v>146</v>
      </c>
      <c r="AG78" s="37" t="s">
        <v>147</v>
      </c>
      <c r="AH78" s="38"/>
    </row>
    <row r="79" spans="2:35" ht="21" customHeight="1" x14ac:dyDescent="0.25">
      <c r="E79" s="36"/>
      <c r="F79" s="39" t="s">
        <v>148</v>
      </c>
      <c r="G79" s="40">
        <f>+G72</f>
        <v>0</v>
      </c>
      <c r="H79" s="40">
        <f t="shared" ref="H79:AD79" si="4">+H72</f>
        <v>0</v>
      </c>
      <c r="I79" s="40">
        <f t="shared" si="4"/>
        <v>14</v>
      </c>
      <c r="J79" s="40">
        <f t="shared" si="4"/>
        <v>0</v>
      </c>
      <c r="K79" s="40">
        <f t="shared" si="4"/>
        <v>19</v>
      </c>
      <c r="L79" s="40">
        <f t="shared" si="4"/>
        <v>0</v>
      </c>
      <c r="M79" s="40">
        <f t="shared" si="4"/>
        <v>24</v>
      </c>
      <c r="N79" s="40">
        <f t="shared" si="4"/>
        <v>0</v>
      </c>
      <c r="O79" s="40">
        <f t="shared" si="4"/>
        <v>26</v>
      </c>
      <c r="P79" s="40">
        <f t="shared" si="4"/>
        <v>0</v>
      </c>
      <c r="Q79" s="40">
        <f t="shared" si="4"/>
        <v>21</v>
      </c>
      <c r="R79" s="40">
        <f t="shared" si="4"/>
        <v>0</v>
      </c>
      <c r="S79" s="40">
        <f t="shared" si="4"/>
        <v>23</v>
      </c>
      <c r="T79" s="40">
        <f t="shared" si="4"/>
        <v>0</v>
      </c>
      <c r="U79" s="40">
        <f t="shared" si="4"/>
        <v>30</v>
      </c>
      <c r="V79" s="40">
        <f t="shared" si="4"/>
        <v>0</v>
      </c>
      <c r="W79" s="40">
        <f t="shared" si="4"/>
        <v>24</v>
      </c>
      <c r="X79" s="40">
        <f t="shared" si="4"/>
        <v>0</v>
      </c>
      <c r="Y79" s="40">
        <f t="shared" si="4"/>
        <v>22</v>
      </c>
      <c r="Z79" s="40">
        <f t="shared" si="4"/>
        <v>0</v>
      </c>
      <c r="AA79" s="40">
        <f t="shared" si="4"/>
        <v>24</v>
      </c>
      <c r="AB79" s="40">
        <f t="shared" si="4"/>
        <v>0</v>
      </c>
      <c r="AC79" s="40">
        <f t="shared" si="4"/>
        <v>2</v>
      </c>
      <c r="AD79" s="40">
        <f t="shared" si="4"/>
        <v>0</v>
      </c>
      <c r="AE79" s="40"/>
      <c r="AF79" s="40">
        <f>+G79+I79+K79+M79+O79+Q79+S79+U79+W79+Y79+AA79+AC79</f>
        <v>229</v>
      </c>
      <c r="AG79" s="40">
        <f>+H79+J79+L79+N79+P79+R79+T79+V79+X79+Z79+AB79+AD79</f>
        <v>0</v>
      </c>
      <c r="AH79" s="36"/>
    </row>
    <row r="80" spans="2:35" ht="21" customHeight="1" x14ac:dyDescent="0.25">
      <c r="E80" s="36"/>
      <c r="F80" s="39" t="s">
        <v>149</v>
      </c>
      <c r="G80" s="64">
        <v>0</v>
      </c>
      <c r="H80" s="64"/>
      <c r="I80" s="58">
        <f>+(J79/I79)*100</f>
        <v>0</v>
      </c>
      <c r="J80" s="58"/>
      <c r="K80" s="58">
        <f>+(L79/K79)*100</f>
        <v>0</v>
      </c>
      <c r="L80" s="58"/>
      <c r="M80" s="58">
        <f t="shared" ref="M80" si="5">+(N79/M79)*100</f>
        <v>0</v>
      </c>
      <c r="N80" s="58"/>
      <c r="O80" s="58">
        <f t="shared" ref="O80" si="6">+(P79/O79)*100</f>
        <v>0</v>
      </c>
      <c r="P80" s="58"/>
      <c r="Q80" s="58">
        <f t="shared" ref="Q80" si="7">+(R79/Q79)*100</f>
        <v>0</v>
      </c>
      <c r="R80" s="58"/>
      <c r="S80" s="58">
        <f t="shared" ref="S80" si="8">+(T79/S79)*100</f>
        <v>0</v>
      </c>
      <c r="T80" s="58"/>
      <c r="U80" s="58">
        <f t="shared" ref="U80" si="9">+(V79/U79)*100</f>
        <v>0</v>
      </c>
      <c r="V80" s="58"/>
      <c r="W80" s="58">
        <f t="shared" ref="W80" si="10">+(X79/W79)*100</f>
        <v>0</v>
      </c>
      <c r="X80" s="58"/>
      <c r="Y80" s="58">
        <f t="shared" ref="Y80" si="11">+(Z79/Y79)*100</f>
        <v>0</v>
      </c>
      <c r="Z80" s="58"/>
      <c r="AA80" s="58">
        <f t="shared" ref="AA80" si="12">+(AB79/AA79)*100</f>
        <v>0</v>
      </c>
      <c r="AB80" s="58"/>
      <c r="AC80" s="58">
        <f t="shared" ref="AC80" si="13">+(AD79/AC79)*100</f>
        <v>0</v>
      </c>
      <c r="AD80" s="58"/>
      <c r="AE80" s="41"/>
      <c r="AF80" s="41"/>
      <c r="AG80" s="41"/>
      <c r="AH80">
        <f>+(AG79/AF79)*100</f>
        <v>0</v>
      </c>
    </row>
    <row r="81" spans="6:33" ht="21" customHeight="1" x14ac:dyDescent="0.25">
      <c r="F81" s="42" t="s">
        <v>150</v>
      </c>
      <c r="G81" s="49">
        <f>+(I80+K80)/2</f>
        <v>0</v>
      </c>
      <c r="H81" s="50"/>
      <c r="I81" s="50"/>
      <c r="J81" s="50"/>
      <c r="K81" s="50"/>
      <c r="L81" s="51"/>
      <c r="M81" s="52">
        <f>+(M80+O80+Q80)/3</f>
        <v>0</v>
      </c>
      <c r="N81" s="53"/>
      <c r="O81" s="53"/>
      <c r="P81" s="53"/>
      <c r="Q81" s="53"/>
      <c r="R81" s="54"/>
      <c r="S81" s="52">
        <f>+(S80+U80+W80)/3</f>
        <v>0</v>
      </c>
      <c r="T81" s="53"/>
      <c r="U81" s="53"/>
      <c r="V81" s="53"/>
      <c r="W81" s="53"/>
      <c r="X81" s="54"/>
      <c r="Y81" s="55">
        <f>+(Y80+AA80+AC80)/3</f>
        <v>0</v>
      </c>
      <c r="Z81" s="56"/>
      <c r="AA81" s="56"/>
      <c r="AB81" s="56"/>
      <c r="AC81" s="56"/>
      <c r="AD81" s="57"/>
      <c r="AE81" s="43"/>
      <c r="AF81" s="43"/>
      <c r="AG81" s="44"/>
    </row>
    <row r="82" spans="6:33" x14ac:dyDescent="0.25">
      <c r="AD82" s="33"/>
      <c r="AE82" s="33"/>
      <c r="AF82" s="33"/>
      <c r="AG82" s="33"/>
    </row>
    <row r="83" spans="6:33" x14ac:dyDescent="0.25">
      <c r="AD83" s="33"/>
      <c r="AE83" s="33"/>
      <c r="AF83" s="33"/>
      <c r="AG83" s="33"/>
    </row>
    <row r="84" spans="6:33" x14ac:dyDescent="0.25">
      <c r="AD84" s="33"/>
      <c r="AE84" s="33"/>
      <c r="AF84" s="33"/>
      <c r="AG84" s="33"/>
    </row>
    <row r="85" spans="6:33" x14ac:dyDescent="0.25">
      <c r="AD85" s="33"/>
      <c r="AE85" s="33"/>
      <c r="AF85" s="33"/>
      <c r="AG85" s="33"/>
    </row>
    <row r="86" spans="6:33" x14ac:dyDescent="0.25">
      <c r="AD86" s="33"/>
      <c r="AE86" s="33"/>
      <c r="AF86" s="33"/>
      <c r="AG86" s="33"/>
    </row>
    <row r="87" spans="6:33" x14ac:dyDescent="0.25">
      <c r="AD87" s="33"/>
      <c r="AE87" s="33"/>
      <c r="AF87" s="33"/>
      <c r="AG87" s="33"/>
    </row>
    <row r="88" spans="6:33" x14ac:dyDescent="0.25">
      <c r="AD88" s="33"/>
      <c r="AE88" s="33"/>
      <c r="AF88" s="33"/>
      <c r="AG88" s="33"/>
    </row>
    <row r="89" spans="6:33" x14ac:dyDescent="0.25">
      <c r="AD89" s="33"/>
      <c r="AE89" s="33"/>
      <c r="AF89" s="33"/>
      <c r="AG89" s="33"/>
    </row>
    <row r="90" spans="6:33" x14ac:dyDescent="0.25">
      <c r="AD90" s="33"/>
      <c r="AE90" s="33"/>
      <c r="AF90" s="33"/>
      <c r="AG90" s="33"/>
    </row>
    <row r="91" spans="6:33" x14ac:dyDescent="0.25">
      <c r="AD91" s="33"/>
      <c r="AE91" s="33"/>
      <c r="AF91" s="33"/>
      <c r="AG91" s="33"/>
    </row>
    <row r="92" spans="6:33" x14ac:dyDescent="0.25">
      <c r="AD92" s="33"/>
      <c r="AE92" s="33"/>
      <c r="AF92" s="33"/>
      <c r="AG92" s="33"/>
    </row>
    <row r="93" spans="6:33" x14ac:dyDescent="0.25">
      <c r="AD93" s="33"/>
      <c r="AE93" s="33"/>
      <c r="AF93" s="33"/>
      <c r="AG93" s="33"/>
    </row>
    <row r="94" spans="6:33" x14ac:dyDescent="0.25">
      <c r="AD94" s="33"/>
      <c r="AE94" s="33"/>
      <c r="AF94" s="33"/>
      <c r="AG94" s="33"/>
    </row>
    <row r="95" spans="6:33" x14ac:dyDescent="0.25">
      <c r="AD95" s="33"/>
      <c r="AE95" s="33"/>
      <c r="AF95" s="33"/>
      <c r="AG95" s="33"/>
    </row>
    <row r="96" spans="6:33" x14ac:dyDescent="0.25">
      <c r="AD96" s="33"/>
      <c r="AE96" s="33"/>
      <c r="AF96" s="33"/>
      <c r="AG96" s="33"/>
    </row>
    <row r="97" spans="30:33" x14ac:dyDescent="0.25">
      <c r="AD97" s="33"/>
      <c r="AE97" s="33"/>
      <c r="AF97" s="33"/>
      <c r="AG97" s="33"/>
    </row>
    <row r="98" spans="30:33" x14ac:dyDescent="0.25">
      <c r="AD98" s="33"/>
      <c r="AE98" s="33"/>
      <c r="AF98" s="33"/>
      <c r="AG98" s="33"/>
    </row>
    <row r="99" spans="30:33" x14ac:dyDescent="0.25">
      <c r="AD99" s="33"/>
      <c r="AE99" s="33"/>
      <c r="AF99" s="33"/>
      <c r="AG99" s="33"/>
    </row>
    <row r="100" spans="30:33" x14ac:dyDescent="0.25">
      <c r="AD100" s="33"/>
      <c r="AE100" s="33"/>
      <c r="AF100" s="33"/>
      <c r="AG100" s="33"/>
    </row>
    <row r="101" spans="30:33" x14ac:dyDescent="0.25">
      <c r="AD101" s="33"/>
      <c r="AE101" s="33"/>
      <c r="AF101" s="33"/>
      <c r="AG101" s="33"/>
    </row>
    <row r="102" spans="30:33" x14ac:dyDescent="0.25">
      <c r="AD102" s="33"/>
      <c r="AE102" s="33"/>
      <c r="AF102" s="33"/>
      <c r="AG102" s="33"/>
    </row>
    <row r="103" spans="30:33" x14ac:dyDescent="0.25">
      <c r="AD103" s="33"/>
      <c r="AE103" s="33"/>
      <c r="AF103" s="33"/>
      <c r="AG103" s="33"/>
    </row>
  </sheetData>
  <mergeCells count="46">
    <mergeCell ref="B2:E2"/>
    <mergeCell ref="F2:AF2"/>
    <mergeCell ref="AG2:AI2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B4:F4"/>
    <mergeCell ref="G4:H4"/>
    <mergeCell ref="I4:J4"/>
    <mergeCell ref="K4:L4"/>
    <mergeCell ref="M4:N4"/>
    <mergeCell ref="AA4:AB4"/>
    <mergeCell ref="AC4:AD4"/>
    <mergeCell ref="AF4:AI4"/>
    <mergeCell ref="B72:E72"/>
    <mergeCell ref="G80:H80"/>
    <mergeCell ref="I80:J80"/>
    <mergeCell ref="K80:L80"/>
    <mergeCell ref="M80:N80"/>
    <mergeCell ref="O80:P80"/>
    <mergeCell ref="Q80:R80"/>
    <mergeCell ref="O4:P4"/>
    <mergeCell ref="Q4:R4"/>
    <mergeCell ref="S4:T4"/>
    <mergeCell ref="U4:V4"/>
    <mergeCell ref="W4:X4"/>
    <mergeCell ref="Y4:Z4"/>
    <mergeCell ref="G81:L81"/>
    <mergeCell ref="M81:R81"/>
    <mergeCell ref="S81:X81"/>
    <mergeCell ref="Y81:AD81"/>
    <mergeCell ref="S80:T80"/>
    <mergeCell ref="U80:V80"/>
    <mergeCell ref="W80:X80"/>
    <mergeCell ref="Y80:Z80"/>
    <mergeCell ref="AA80:AB80"/>
    <mergeCell ref="AC80:AD80"/>
  </mergeCells>
  <pageMargins left="0.7" right="0.7" top="0.75" bottom="0.75" header="0.3" footer="0.3"/>
  <pageSetup scale="28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4342DC-48BD-459A-854F-CD108AFA05FE}"/>
</file>

<file path=customXml/itemProps2.xml><?xml version="1.0" encoding="utf-8"?>
<ds:datastoreItem xmlns:ds="http://schemas.openxmlformats.org/officeDocument/2006/customXml" ds:itemID="{FD691AA7-3D2C-440A-8782-10A96CF48EAC}"/>
</file>

<file path=customXml/itemProps3.xml><?xml version="1.0" encoding="utf-8"?>
<ds:datastoreItem xmlns:ds="http://schemas.openxmlformats.org/officeDocument/2006/customXml" ds:itemID="{5AA2B511-74EC-4C37-BC9D-99529C262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 PIC 2024</vt:lpstr>
      <vt:lpstr>'CRONOGRAMA PIC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 Yolima Camacho Casallas</dc:creator>
  <cp:lastModifiedBy>Geerson Arley Lopez Vargas</cp:lastModifiedBy>
  <dcterms:created xsi:type="dcterms:W3CDTF">2024-03-07T20:30:01Z</dcterms:created>
  <dcterms:modified xsi:type="dcterms:W3CDTF">2024-04-09T17:45:25Z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