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arlose.rojas\Desktop\AÑO 2025\FURAG\POLITICAS\SEGUIMIENTO Y EVALUACIÓN DEL DESEMPEÑO INSTITUCIONAL SYE200\EVIDENCIAS SYE\SYE 200\"/>
    </mc:Choice>
  </mc:AlternateContent>
  <xr:revisionPtr revIDLastSave="0" documentId="8_{9F54C046-28B2-4EB3-B1C9-EE37D1692C11}" xr6:coauthVersionLast="47" xr6:coauthVersionMax="47" xr10:uidLastSave="{00000000-0000-0000-0000-000000000000}"/>
  <bookViews>
    <workbookView xWindow="-120" yWindow="-120" windowWidth="29040" windowHeight="15840" xr2:uid="{9E18033D-F02A-4C6F-98E4-39AB6E33C56D}"/>
  </bookViews>
  <sheets>
    <sheet name="MALLA DE INDICADORES POR PROCES" sheetId="1" r:id="rId1"/>
    <sheet name="Hoja2" sheetId="5" r:id="rId2"/>
    <sheet name="Hoja1" sheetId="4" r:id="rId3"/>
    <sheet name="INSTRUCTIVO  " sheetId="3" r:id="rId4"/>
  </sheets>
  <externalReferences>
    <externalReference r:id="rId5"/>
  </externalReferences>
  <definedNames>
    <definedName name="_xlnm._FilterDatabase" localSheetId="0" hidden="1">'MALLA DE INDICADORES POR PROCES'!$A$8:$BE$8</definedName>
    <definedName name="_xlnm.Print_Area" localSheetId="3">'INSTRUCTIVO  '!$A$1:$I$21</definedName>
    <definedName name="_xlnm.Print_Area" localSheetId="0">'MALLA DE INDICADORES POR PROCES'!$A$1:$AM$72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6" i="1" l="1"/>
  <c r="A2" i="5"/>
  <c r="B3" i="5"/>
  <c r="AB59" i="1"/>
  <c r="Y58" i="1"/>
  <c r="AA26" i="1"/>
  <c r="AA25" i="1" l="1"/>
  <c r="AB24" i="1" l="1"/>
  <c r="AC24" i="1" s="1"/>
  <c r="AH24" i="1"/>
  <c r="AI24" i="1" s="1"/>
  <c r="AG37" i="1"/>
  <c r="AH37" i="1" s="1"/>
  <c r="AI37" i="1" s="1"/>
  <c r="AD37" i="1"/>
  <c r="AE37" i="1" s="1"/>
  <c r="AF37" i="1" s="1"/>
  <c r="AA37" i="1"/>
  <c r="AB37" i="1" s="1"/>
  <c r="AC37" i="1" s="1"/>
  <c r="AG36" i="1"/>
  <c r="AH36" i="1" s="1"/>
  <c r="AI36" i="1" s="1"/>
  <c r="AD36" i="1"/>
  <c r="AE36" i="1" s="1"/>
  <c r="AF36" i="1" s="1"/>
  <c r="AA36" i="1"/>
  <c r="AB36" i="1" s="1"/>
  <c r="AC36" i="1" s="1"/>
  <c r="AG35" i="1"/>
  <c r="AH35" i="1" s="1"/>
  <c r="AI35" i="1" s="1"/>
  <c r="AD35" i="1"/>
  <c r="AE35" i="1" s="1"/>
  <c r="AF35" i="1" s="1"/>
  <c r="AA35" i="1"/>
  <c r="AB35" i="1" s="1"/>
  <c r="AC35" i="1" s="1"/>
  <c r="Y61" i="1"/>
  <c r="Z61" i="1" s="1"/>
  <c r="AB61" i="1"/>
  <c r="AC61" i="1" s="1"/>
  <c r="AH61" i="1"/>
  <c r="AI61" i="1" s="1"/>
  <c r="AB40" i="1"/>
  <c r="AC40" i="1" s="1"/>
  <c r="AB39" i="1"/>
  <c r="AC39" i="1" s="1"/>
  <c r="AB38" i="1"/>
  <c r="AC38" i="1" s="1"/>
  <c r="AB11" i="1"/>
  <c r="AC11" i="1" s="1"/>
  <c r="AB10" i="1"/>
  <c r="AC10" i="1" s="1"/>
  <c r="AB9" i="1"/>
  <c r="AC9" i="1" s="1"/>
  <c r="AB67" i="1"/>
  <c r="AC67" i="1" s="1"/>
  <c r="AB66" i="1"/>
  <c r="AC66" i="1" s="1"/>
  <c r="AB65" i="1"/>
  <c r="AC65" i="1" s="1"/>
  <c r="AB64" i="1"/>
  <c r="AC64" i="1" s="1"/>
  <c r="AB63" i="1"/>
  <c r="AC63" i="1" s="1"/>
  <c r="AB62" i="1"/>
  <c r="AC62" i="1" s="1"/>
  <c r="AC59" i="1"/>
  <c r="AB58" i="1"/>
  <c r="AC58" i="1" s="1"/>
  <c r="AB57" i="1"/>
  <c r="AC57" i="1" s="1"/>
  <c r="AB56" i="1"/>
  <c r="AC56" i="1" s="1"/>
  <c r="AB55" i="1"/>
  <c r="AC55" i="1" s="1"/>
  <c r="AB54" i="1"/>
  <c r="AC54" i="1" s="1"/>
  <c r="AB53" i="1"/>
  <c r="AC53" i="1" s="1"/>
  <c r="AB52" i="1"/>
  <c r="AC52" i="1" s="1"/>
  <c r="AB51" i="1"/>
  <c r="AC51" i="1" s="1"/>
  <c r="AB50" i="1"/>
  <c r="AC50" i="1" s="1"/>
  <c r="AB49" i="1"/>
  <c r="AC49" i="1" s="1"/>
  <c r="AB48" i="1"/>
  <c r="AC48" i="1" s="1"/>
  <c r="AB47" i="1"/>
  <c r="AC47" i="1" s="1"/>
  <c r="AB46" i="1"/>
  <c r="AC46" i="1" s="1"/>
  <c r="AB45" i="1"/>
  <c r="AC45" i="1" s="1"/>
  <c r="AB44" i="1"/>
  <c r="AC44" i="1" s="1"/>
  <c r="AB43" i="1"/>
  <c r="AC43" i="1" s="1"/>
  <c r="AB42" i="1"/>
  <c r="AC42" i="1" s="1"/>
  <c r="AB41" i="1"/>
  <c r="AC41" i="1" s="1"/>
  <c r="AB34" i="1"/>
  <c r="AC34" i="1" s="1"/>
  <c r="AB33" i="1"/>
  <c r="AC33" i="1" s="1"/>
  <c r="AB32" i="1"/>
  <c r="AC32" i="1" s="1"/>
  <c r="AB31" i="1"/>
  <c r="AC31" i="1" s="1"/>
  <c r="AB30" i="1"/>
  <c r="AC30" i="1" s="1"/>
  <c r="AB29" i="1"/>
  <c r="AC29" i="1" s="1"/>
  <c r="AB28" i="1"/>
  <c r="AC28" i="1" s="1"/>
  <c r="AB27" i="1"/>
  <c r="AC27" i="1" s="1"/>
  <c r="AB26" i="1"/>
  <c r="AC26" i="1" s="1"/>
  <c r="AB25" i="1"/>
  <c r="AC25" i="1" s="1"/>
  <c r="AB23" i="1"/>
  <c r="AC23" i="1" s="1"/>
  <c r="AB22" i="1"/>
  <c r="AC22" i="1" s="1"/>
  <c r="AB21" i="1"/>
  <c r="AC21" i="1" s="1"/>
  <c r="AB20" i="1"/>
  <c r="AC20" i="1" s="1"/>
  <c r="AB19" i="1"/>
  <c r="AC19" i="1" s="1"/>
  <c r="AB18" i="1"/>
  <c r="AC18" i="1" s="1"/>
  <c r="AB17" i="1"/>
  <c r="AC17" i="1" s="1"/>
  <c r="AC16" i="1"/>
  <c r="AB15" i="1"/>
  <c r="AC15" i="1" s="1"/>
  <c r="AB14" i="1"/>
  <c r="AC14" i="1" s="1"/>
  <c r="AB13" i="1"/>
  <c r="AC13" i="1" s="1"/>
  <c r="AB12" i="1"/>
  <c r="AC12" i="1" s="1"/>
  <c r="Y12" i="1"/>
  <c r="Z12" i="1" s="1"/>
  <c r="Y11" i="1"/>
  <c r="Z11" i="1" s="1"/>
  <c r="Y10" i="1"/>
  <c r="Z10" i="1" s="1"/>
  <c r="Y38" i="1"/>
  <c r="AH11" i="1"/>
  <c r="AI11" i="1" s="1"/>
  <c r="AH10" i="1"/>
  <c r="AI10" i="1" s="1"/>
  <c r="AH9" i="1"/>
  <c r="AI9" i="1" s="1"/>
  <c r="AH67" i="1"/>
  <c r="AI67" i="1" s="1"/>
  <c r="AH66" i="1"/>
  <c r="AI66" i="1" s="1"/>
  <c r="AH65" i="1"/>
  <c r="AI65" i="1" s="1"/>
  <c r="AH64" i="1"/>
  <c r="AI64" i="1" s="1"/>
  <c r="AH63" i="1"/>
  <c r="AI63" i="1" s="1"/>
  <c r="AH62" i="1"/>
  <c r="AI62" i="1" s="1"/>
  <c r="AH59" i="1"/>
  <c r="AI59" i="1" s="1"/>
  <c r="AH58" i="1"/>
  <c r="AI58" i="1" s="1"/>
  <c r="AH57" i="1"/>
  <c r="AI57" i="1" s="1"/>
  <c r="AH56" i="1"/>
  <c r="AI56" i="1" s="1"/>
  <c r="AH55" i="1"/>
  <c r="AI55" i="1" s="1"/>
  <c r="AH54" i="1"/>
  <c r="AI54" i="1" s="1"/>
  <c r="AH53" i="1"/>
  <c r="AI53" i="1" s="1"/>
  <c r="AH52" i="1"/>
  <c r="AI52" i="1" s="1"/>
  <c r="AH51" i="1"/>
  <c r="AI51" i="1" s="1"/>
  <c r="AH50" i="1"/>
  <c r="AI50" i="1" s="1"/>
  <c r="AH49" i="1"/>
  <c r="AI49" i="1" s="1"/>
  <c r="AH48" i="1"/>
  <c r="AI48" i="1" s="1"/>
  <c r="AH47" i="1"/>
  <c r="AI47" i="1" s="1"/>
  <c r="AH46" i="1"/>
  <c r="AI46" i="1" s="1"/>
  <c r="AH45" i="1"/>
  <c r="AI45" i="1" s="1"/>
  <c r="AH44" i="1"/>
  <c r="AI44" i="1" s="1"/>
  <c r="AH43" i="1"/>
  <c r="AI43" i="1" s="1"/>
  <c r="AH42" i="1"/>
  <c r="AI42" i="1" s="1"/>
  <c r="AH41" i="1"/>
  <c r="AI41" i="1" s="1"/>
  <c r="AH40" i="1"/>
  <c r="AI40" i="1" s="1"/>
  <c r="AH39" i="1"/>
  <c r="AI39" i="1" s="1"/>
  <c r="AH38" i="1"/>
  <c r="AI38" i="1" s="1"/>
  <c r="AH34" i="1"/>
  <c r="AI34" i="1" s="1"/>
  <c r="AH33" i="1"/>
  <c r="AI33" i="1" s="1"/>
  <c r="AH32" i="1"/>
  <c r="AI32" i="1" s="1"/>
  <c r="AH31" i="1"/>
  <c r="AI31" i="1" s="1"/>
  <c r="AH30" i="1"/>
  <c r="AI30" i="1" s="1"/>
  <c r="AH29" i="1"/>
  <c r="AI29" i="1" s="1"/>
  <c r="AH28" i="1"/>
  <c r="AI28" i="1" s="1"/>
  <c r="AH27" i="1"/>
  <c r="AI27" i="1" s="1"/>
  <c r="AH26" i="1"/>
  <c r="AI26" i="1" s="1"/>
  <c r="AH25" i="1"/>
  <c r="AI25" i="1" s="1"/>
  <c r="AH23" i="1"/>
  <c r="AI23" i="1" s="1"/>
  <c r="AH22" i="1"/>
  <c r="AI22" i="1" s="1"/>
  <c r="AH21" i="1"/>
  <c r="AI21" i="1" s="1"/>
  <c r="AH20" i="1"/>
  <c r="AI20" i="1" s="1"/>
  <c r="AH19" i="1"/>
  <c r="AI19" i="1" s="1"/>
  <c r="AH18" i="1"/>
  <c r="AI18" i="1" s="1"/>
  <c r="AH17" i="1"/>
  <c r="AI17" i="1" s="1"/>
  <c r="AH16" i="1"/>
  <c r="AI16" i="1" s="1"/>
  <c r="AH15" i="1"/>
  <c r="AI15" i="1" s="1"/>
  <c r="AH14" i="1"/>
  <c r="AI14" i="1" s="1"/>
  <c r="AH13" i="1"/>
  <c r="AI13" i="1" s="1"/>
  <c r="AH12" i="1"/>
  <c r="AI12" i="1" s="1"/>
  <c r="Y9" i="1"/>
  <c r="Z9" i="1" s="1"/>
  <c r="Y13" i="1"/>
  <c r="Z13" i="1" s="1"/>
  <c r="Y14" i="1"/>
  <c r="Z14"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7" i="1"/>
  <c r="Z27" i="1" s="1"/>
  <c r="Y28" i="1"/>
  <c r="Z28" i="1" s="1"/>
  <c r="Y29" i="1"/>
  <c r="Z29" i="1" s="1"/>
  <c r="Y30" i="1"/>
  <c r="Z30" i="1" s="1"/>
  <c r="Y31" i="1"/>
  <c r="Z31" i="1" s="1"/>
  <c r="Y32" i="1"/>
  <c r="Z32" i="1" s="1"/>
  <c r="Y33" i="1"/>
  <c r="Z33" i="1" s="1"/>
  <c r="Y34" i="1"/>
  <c r="Z34" i="1" s="1"/>
  <c r="Y35" i="1"/>
  <c r="Z35" i="1" s="1"/>
  <c r="Y36" i="1"/>
  <c r="Z36" i="1" s="1"/>
  <c r="Y37" i="1"/>
  <c r="Z37" i="1" s="1"/>
  <c r="Z38" i="1"/>
  <c r="Y39" i="1"/>
  <c r="Z39" i="1" s="1"/>
  <c r="Y40" i="1"/>
  <c r="Z40" i="1" s="1"/>
  <c r="Y41" i="1"/>
  <c r="Z41" i="1" s="1"/>
  <c r="Y42" i="1"/>
  <c r="Z42" i="1" s="1"/>
  <c r="Y43" i="1"/>
  <c r="Z43" i="1" s="1"/>
  <c r="Y44" i="1"/>
  <c r="Z44" i="1" s="1"/>
  <c r="Y45" i="1"/>
  <c r="Z45" i="1" s="1"/>
  <c r="Y46" i="1"/>
  <c r="Z46" i="1" s="1"/>
  <c r="Y47" i="1"/>
  <c r="Z47" i="1" s="1"/>
  <c r="Y48" i="1"/>
  <c r="Z48" i="1" s="1"/>
  <c r="Y49" i="1"/>
  <c r="Z49" i="1" s="1"/>
  <c r="Y50" i="1"/>
  <c r="Z50" i="1" s="1"/>
  <c r="Y51" i="1"/>
  <c r="Z51" i="1" s="1"/>
  <c r="Y52" i="1"/>
  <c r="Z52" i="1" s="1"/>
  <c r="Y53" i="1"/>
  <c r="Z53" i="1" s="1"/>
  <c r="Y54" i="1"/>
  <c r="Z54" i="1" s="1"/>
  <c r="Y55" i="1"/>
  <c r="Z55" i="1" s="1"/>
  <c r="Y56" i="1"/>
  <c r="Z56" i="1" s="1"/>
  <c r="Y57" i="1"/>
  <c r="Z57" i="1" s="1"/>
  <c r="Z58" i="1"/>
  <c r="Y59" i="1"/>
  <c r="Z59" i="1" s="1"/>
  <c r="Y62" i="1"/>
  <c r="Z62" i="1" s="1"/>
  <c r="Y63" i="1"/>
  <c r="Z63" i="1" s="1"/>
  <c r="Y64" i="1"/>
  <c r="Z64" i="1" s="1"/>
  <c r="Y65" i="1"/>
  <c r="Z65" i="1" s="1"/>
  <c r="Y66" i="1"/>
  <c r="Z66" i="1" s="1"/>
  <c r="Y67" i="1"/>
  <c r="Z67" i="1" s="1"/>
  <c r="AE27" i="1"/>
  <c r="AF27" i="1"/>
  <c r="AE29" i="1"/>
  <c r="AF29" i="1"/>
  <c r="AE23" i="1"/>
  <c r="AF23" i="1"/>
  <c r="AF65" i="1"/>
  <c r="AE65" i="1"/>
  <c r="AF31" i="1"/>
  <c r="AE31" i="1"/>
  <c r="AE10" i="1"/>
  <c r="AF10" i="1"/>
  <c r="AE56" i="1"/>
  <c r="AF56" i="1"/>
  <c r="AF9" i="1"/>
  <c r="AE9" i="1"/>
  <c r="AE54" i="1"/>
  <c r="AF54" i="1"/>
  <c r="AF14" i="1"/>
  <c r="AE14" i="1"/>
  <c r="AE30" i="1"/>
  <c r="AF30" i="1"/>
  <c r="AE64" i="1"/>
  <c r="AF64" i="1"/>
  <c r="AF40" i="1"/>
  <c r="AE40" i="1"/>
  <c r="AE26" i="1"/>
  <c r="AF26" i="1"/>
  <c r="AF39" i="1"/>
  <c r="AE39" i="1"/>
  <c r="AE21" i="1"/>
  <c r="AF21" i="1"/>
  <c r="AF52" i="1"/>
  <c r="AE52" i="1"/>
  <c r="AE13" i="1"/>
  <c r="AF13" i="1"/>
  <c r="AE12" i="1"/>
  <c r="AF12" i="1"/>
  <c r="AF17" i="1"/>
  <c r="AE17" i="1"/>
  <c r="AE49" i="1"/>
  <c r="AF49" i="1"/>
  <c r="AE32" i="1"/>
  <c r="AF32" i="1"/>
  <c r="AE33" i="1"/>
  <c r="AF33" i="1"/>
  <c r="AE41" i="1"/>
  <c r="AF41" i="1"/>
  <c r="AE47" i="1"/>
  <c r="AF47" i="1"/>
  <c r="AE34" i="1"/>
  <c r="AF34" i="1"/>
  <c r="AF62" i="1"/>
  <c r="AE62" i="1"/>
  <c r="AF57" i="1"/>
  <c r="AE57" i="1"/>
  <c r="AE28" i="1"/>
  <c r="AF28" i="1"/>
  <c r="AF55" i="1"/>
  <c r="AE55" i="1"/>
  <c r="AE63" i="1"/>
  <c r="AF63" i="1"/>
  <c r="AE25" i="1"/>
  <c r="AF25" i="1"/>
  <c r="AE67" i="1"/>
  <c r="AF67" i="1"/>
  <c r="AF11" i="1"/>
  <c r="AE11" i="1"/>
  <c r="AF44" i="1"/>
  <c r="AE44" i="1"/>
  <c r="AE38" i="1"/>
  <c r="AF38" i="1"/>
  <c r="AF58" i="1"/>
  <c r="AE58" i="1"/>
  <c r="AF53" i="1"/>
  <c r="AE53" i="1"/>
  <c r="AE15" i="1"/>
  <c r="AF15" i="1"/>
  <c r="AE42" i="1"/>
  <c r="AF42" i="1"/>
  <c r="AE48" i="1"/>
  <c r="AF48" i="1"/>
  <c r="AF66" i="1"/>
  <c r="AE66" i="1"/>
  <c r="AF22" i="1"/>
  <c r="AE22" i="1"/>
  <c r="AF19" i="1"/>
  <c r="AE19" i="1"/>
  <c r="AE20" i="1"/>
  <c r="AF20" i="1"/>
  <c r="AF43" i="1"/>
  <c r="AE43" i="1"/>
  <c r="AF50" i="1"/>
  <c r="AE50" i="1"/>
  <c r="AF24" i="1"/>
  <c r="AE24" i="1"/>
  <c r="AE59" i="1"/>
  <c r="AF59" i="1"/>
  <c r="AF16" i="1"/>
  <c r="AE16" i="1"/>
  <c r="AE46" i="1"/>
  <c r="AF46" i="1"/>
  <c r="AF18" i="1"/>
  <c r="AE18" i="1"/>
  <c r="AF45" i="1"/>
  <c r="AE45" i="1"/>
  <c r="AF61" i="1"/>
  <c r="AE61" i="1"/>
  <c r="AF51" i="1"/>
  <c r="AE51"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<sst xmlns="http://schemas.openxmlformats.org/spreadsheetml/2006/main" count="523" uniqueCount="385">
  <si>
    <t xml:space="preserve">MALLA DE INDICADORES POR PROCESO </t>
  </si>
  <si>
    <t>Trimestral</t>
  </si>
  <si>
    <t>GESTIÓN INTEGRADA MIP-SIG</t>
  </si>
  <si>
    <t xml:space="preserve">Semestral </t>
  </si>
  <si>
    <t>Anual</t>
  </si>
  <si>
    <t xml:space="preserve">UNIDAD NACIONAL DE PROTECCION </t>
  </si>
  <si>
    <t>PROCESO</t>
  </si>
  <si>
    <t>OBJETIVO</t>
  </si>
  <si>
    <t>TIPO DE INDIDCADOR</t>
  </si>
  <si>
    <t>NOMBRE DEL INDICADOR</t>
  </si>
  <si>
    <t>INTERPRETACIÓN</t>
  </si>
  <si>
    <t>DEFINICIÓN OPERACIONAL (FÓRMULA)</t>
  </si>
  <si>
    <t>FRECUENCIA DE REPORTE</t>
  </si>
  <si>
    <t>PLANEADOR ANUAL DE INDICADORES</t>
  </si>
  <si>
    <t>META</t>
  </si>
  <si>
    <t xml:space="preserve">SEGUIMIENTO DE RESULTADOS </t>
  </si>
  <si>
    <t xml:space="preserve">ANÁLISIS DE INDICADOR </t>
  </si>
  <si>
    <t>EVIDENCIA</t>
  </si>
  <si>
    <t>ENERO</t>
  </si>
  <si>
    <t>FEBRERO</t>
  </si>
  <si>
    <t>MARZO</t>
  </si>
  <si>
    <t>ABRIL</t>
  </si>
  <si>
    <t>MAYO</t>
  </si>
  <si>
    <t>JUNIO</t>
  </si>
  <si>
    <t>JULIO</t>
  </si>
  <si>
    <t>AGOSTO</t>
  </si>
  <si>
    <t>SEPTIEMBRE</t>
  </si>
  <si>
    <t>OCTUBRE</t>
  </si>
  <si>
    <t>NOVIEMBRE</t>
  </si>
  <si>
    <t>DICIEMBRE</t>
  </si>
  <si>
    <t>TRIMESTRE I</t>
  </si>
  <si>
    <t>TRIMESTRE II</t>
  </si>
  <si>
    <t>TRIMNESTRE III</t>
  </si>
  <si>
    <t>TRIMESTRE IV</t>
  </si>
  <si>
    <t xml:space="preserve">RESULTADO I AVANCE </t>
  </si>
  <si>
    <t>UMBRAL DE GESTIÓN</t>
  </si>
  <si>
    <t>INTERPRETACIÓN DE LA GESTÓN</t>
  </si>
  <si>
    <t xml:space="preserve">RESULTADO II AVANCE </t>
  </si>
  <si>
    <t xml:space="preserve">RESULTADO III AVANCE </t>
  </si>
  <si>
    <t xml:space="preserve">RESULTADO IV AVANCE </t>
  </si>
  <si>
    <t>Direccionamiento Estratégico y Planeación</t>
  </si>
  <si>
    <t>Orientar estratégicamente a la Unidad Nacional de Protección -UNP- a través de la definición de lineamientos generales, políticas, estrategias y del modelo de operación, armonizando los planes, programas y proyectos de carácter estratégico para dar cumplimiento a la misión, objetivos institucionales, sectoriales y metas de gobierno.</t>
  </si>
  <si>
    <t>Eficacia</t>
  </si>
  <si>
    <t>Porcentaje de Ejecución del Plan de Acción Institucional</t>
  </si>
  <si>
    <t>Medir el nivel de ejecución de las actividades del Plan de Acción Institucional</t>
  </si>
  <si>
    <t>((Sumatoria del resultado del nivel de cumplimiento de los procesos con respecto a las actividades establecidas en el PAI para el periodo)/ (Total de nivel de cumplimiento de los procesos evaluados en el PAI para el periodo))*100</t>
  </si>
  <si>
    <t>Para el segundo trimestre, el Plan de Acción Institucional, presentó cumplimiento en 18 actividades de las 29 programadas a corte 30 de junio de 2024. En tal sentido se presenta un cumplimiento del 62% para el periodo</t>
  </si>
  <si>
    <t>Publicación de informe de seguimiento en pagina Web: 
https://www.unp.gov.co/planeacion-gestion-y-control/planes-programas-e-informes/plan-de-accion/</t>
  </si>
  <si>
    <t xml:space="preserve">Eficacia
</t>
  </si>
  <si>
    <t>Porcentaje de Ejecución de Proyectos de Inversión</t>
  </si>
  <si>
    <r>
      <t xml:space="preserve">Medir el nivel de ejecución de los Proyectos de DAR </t>
    </r>
    <r>
      <rPr>
        <sz val="10"/>
        <color rgb="FFFF0000"/>
        <rFont val="Arial"/>
        <family val="2"/>
      </rPr>
      <t xml:space="preserve"> </t>
    </r>
  </si>
  <si>
    <t>(Número de Actividades ejecutadas de los Proyectos de Inversión/Total Actividades programadas de los Proyectos de Inversión en el Período)*100</t>
  </si>
  <si>
    <t xml:space="preserve">Proyecto de inversión BPIN 2018011001174 "Implementación  de la Ruta de Protección Colectiva de la UNP a nivel nacional". Durante el primer semestre del año, se ejecutó la actividad "Implementar medidas de protección colectiva para los colectivos", la cual fue la única programada en el marco de la ejecución de la reserva presupuestal por $441.481.284. En este sentido, se obtuvo un avance del 100% en la ejecución de las actividades previstas para el periodo.
Proyecto de inversión BPIN 2019011000116 "Modernización del sistema de gestión documental de la UNP a nivel nacional". Durante el primer semestre del año, se ejecutaron las siguientes actividades 1. Desarrollo del Sistema de Gestión Documental Electrónico de Archivos en la UNP; 2. Implantación del Sistema de Gestión Documental Electrónico de Archivos en la UNP; 3. Gestión del Cambio de la Modernización de Archivos; las cuales fueron ejecutadas durante el primer semestre de la presente vigencia. En este sentido, se obtuvo un avance del 100% en la ejecución de las actividades previstas para el periodo.
Para la vigencia 2024, se aprobó en el Decreto de Liquidación de Presupuesto el proyecto de inversión BPIN 202300000000324 “Fortalecimiento del proceso de Gestión Documental de la Unidad Nacional de Protección a nivel nacional” rubro de inversión 3708003799-1000-0003-000- 53105B. Sin embargo, por solicitud del Departamento Nacional de Planeación se decidió el 1 de junio del 2023, con las Oficinas Asesoras de Planeación del Ministerio del Interior y de la Unidad Nacional de Protección, reemplazar el proyecto BPIN 202300000000324 por deficiencias en la formulación y estructuración del proyecto.
En consecuencia, atendiendo las indicaciones del Departamento Nacional de Planeación se formuló el proyecto de inversión BPIN 202400000000022 “Fortalecimiento del proceso de gestión documental de la UNP a nivel nacional” el cual fue viabilizado el pasado 10 de abril del 2024, rubro de inversión 3708003799-1000-0004-000-53105B con el fin de mejorar las deficiencias presentadas en el proyecto anterior.                                                                                                                                                                                                                                                                                                    
Ante esta novedad, la Oficina  Asesora de Planeación e Información ha realizado las siguientes gestiones para adelantar el proceso de traslado ordinario con el fin de acceder a los recursos necesarios para atender los compromisos institucionales y meta de la vigencia por la suma de $4.403.313.940 e iniciar la ejecución del proyecto.
• Viabilidad técnica definitiva del proyecto de inversión BPIN 202400000000022 “Fortalecimiento del proceso de gestión documental de la UNP a nivel nacional” por parte del Departamento Nacional de Planeación.
• Aprobación de la solicitud de recursos 2024 en la Plataforma Integrada de Inversión Pública PIIP para el proyecto de inversión BPIN 202400000000022 “Fortalecimiento del proceso de gestión documental de la UNP a nivel nacional” por parte del Departamento Nacional de Planeación.
• Aprobación del ajuste al decreto de liquidación del presupuesto 2024 para el proyecto de inversión BPIN 202300000000324 “Fortalecimiento del proceso de Gestión Documental de la Unidad Nacional de Protección a nivel nacional”.
• Aprobación en la PIIP del levantamiento previo concepto y desbloqueo de los recursos asignados para la vigencia 2024 para el proyecto de inversión BPIN 202300000000324 “Fortalecimiento del proceso de Gestión Documental de la Unidad Nacional de Protección a nivel nacional” por parte de la UNP, Departamento Nacional de Planeación, Ministerio del Interior y Ministerio de Hacienda y Crédito Público.
• Registró en la PIIP del traslado ordinario del proyecto de inversión BPIN 202300000000324 “Fortalecimiento del proceso de Gestión Documental de la Unidad Nacional de Protección a nivel nacional” y del proyecto de inversión BPIN 202300000000324 “Fortalecimiento del proceso de Gestión Documental de la Unidad Nacional de Protección a nivel nacional” por parte de la UNP.
En virtud de lo anterior, para el primer semestre del 2024,  la Oficina Asesora de Planeación e Información no generó alerta de incumplimiento en el avance de la ejecución física y financiera para el proyecto de inversión BPIN 202400000000022 “Fortalecimiento del proceso de gestión documental de la UNP a nivel nacional” toda vez que no ha iniciado su ejecución.  
</t>
  </si>
  <si>
    <t>Pantallazo proyectos  de inversión UNP</t>
  </si>
  <si>
    <t>Porcentaje de Ejecución de compromisos Presupuestal</t>
  </si>
  <si>
    <t>Medir la eficiencia de la planeación institucional al identificar la ejecución presupuestal de disponibilidad e identificar brechas en la planificación financiera</t>
  </si>
  <si>
    <t>(Ejecución compromisos/Apropiación vigente)*100</t>
  </si>
  <si>
    <t>Para el II trimesre del 2024, se refleja la eficiencia de lo ejecutado(compromisos) que equivale al 76,54%  del valor  apropiado (apropiación final)  cifra acumulada de enero a junio.</t>
  </si>
  <si>
    <t>Reporte SIIF Nación Ejecución Presupuestal de Enero a Junio del 2024</t>
  </si>
  <si>
    <t>Efectividad (Impacto-Valor Público)</t>
  </si>
  <si>
    <t>Nivel de Avance en las Estrategias Institucionales</t>
  </si>
  <si>
    <t>Medir la efectividad del proceso a través de establecer el avance de las estrategias institucionales definidas</t>
  </si>
  <si>
    <t>(Porcentaje de avance de las estrategias institucionales medidas en el período/Total de estrategias institucionales medidas en el período)*100</t>
  </si>
  <si>
    <t>Para el segundo trimestre, el Plan Estrategico Institucional, presentó cumplimiento en 18 actividades de las 34 programadas a corte 30 de junio de 2024. En tal sentido se presenta un cumplimiento del 53% para el periodo</t>
  </si>
  <si>
    <t>Publicación de informe de seguimiento en pagina Web: 
https://www.unp.gov.co/planeacion-gestion-y-control/planes-programas-e-informes/plan-estrategico/</t>
  </si>
  <si>
    <t>Gestión Integrada MIPG-SIG</t>
  </si>
  <si>
    <t>Establecer, implementar, mantener y mejorar los componentes del modelo integrado MIPG-SIG de la UNP, que facilite la generación de valor público en la Entidad para su población objeto y grupos de interés.</t>
  </si>
  <si>
    <t>Cumplimiento del programa de auditorias</t>
  </si>
  <si>
    <t>Medir el porcentaje de cumplimiento de la ejecución de las auditorias realizadas durante la vigencia y de acuerdo con lo establecido en el programa anual de auditorias</t>
  </si>
  <si>
    <t>(Numero de Auditorias ejecutadas con documentos asociados (Informe de auditoria,Lista de chequeo, Plan de auditorias)) / (Total de auditorías definidas en el programa anual de auditorias) x 100</t>
  </si>
  <si>
    <t>Eficiencia</t>
  </si>
  <si>
    <t>Oportunidad en la gestión de las ACOM</t>
  </si>
  <si>
    <t xml:space="preserve">Medir la eficiencia del proceso al establecer la a través que se está implementando de manera oportuna la mejora continua del MIPG-SIG
</t>
  </si>
  <si>
    <t>(Número de actividades de ACOM ejecutadas oportunamente/Total de Actividades programadas en las ACOM con cierre en el período)*100</t>
  </si>
  <si>
    <t>Porcentaje de cumplimiento de los Objetivos del MIPG-SIG</t>
  </si>
  <si>
    <t>Medir la efectividad del proceso a través de establecer el nivel de desempeño del MIPG-SIG con el despliegue y cumplimiento de la Política Integral MIPG-SIG</t>
  </si>
  <si>
    <t>(Sumatoria del Promedio del Porcentaje de Cumplimiento de los Objetivos de la Política Integral MIPG-SIG en el período actual /Número(Total) de Objetivos que son objeto de seguimiento de acuerdo a los indicadores medidos del Despliegue de la Política Integral MIPG-SIG en el período actual)</t>
  </si>
  <si>
    <t>Coordinación y Cooperación Interinstitucional</t>
  </si>
  <si>
    <t>Adelantar acciones de coordinación, cooperación y articulación con  los diferentes actores relacionados con las Estrategias de Prevención y Protección, del orden territorial, nacional o internacional, con el fin de formular e implementar estrategias, a través de mecanismos documentados, fortaleciendo las capacidades institucionales para garantizar los derechos a la vida, la libertad, la integridad, y la seguridad personal de su población objeto.</t>
  </si>
  <si>
    <t>Porcentaje de Acciones de coordinación, cooperación y articulación realizadas</t>
  </si>
  <si>
    <t>Medir la eficacia del proceso a traves de identificar las acciones de coordinación, cooperación y articulación realizadas</t>
  </si>
  <si>
    <t>(Número de Acciones de coordinación, cooperación y articulación realizadas/Total Acciones de coordinación, cooperación y articulación programadas en el período)*100</t>
  </si>
  <si>
    <t>En el primer semestre allegaron a la Dirección General un total de 50 espacios de Articulación y Cooperación Interinstitucional, donde el Director General asistió a 2 y los asesores o a quien delegó 49, cumpliendo en un 100% el indicador.</t>
  </si>
  <si>
    <t>Total de recursos gestionados a través de actividades de coordinación, cooperación y articulación</t>
  </si>
  <si>
    <t>Medir la efectividad del proceso a traves de establecer los recursos gestionados satisfactoriamente que se lograron en la realización de las acciones de coordinación, cooperación y articulación</t>
  </si>
  <si>
    <t>(RECURSOS ALCANZADOS A LA META DE AFORO/META DE AFORO)*100</t>
  </si>
  <si>
    <t>Gestión Estratégica del Talento Humano</t>
  </si>
  <si>
    <t>Gestionar, vincular y promover el desarrollo y bienestar del talento humano que permita contribuir al logro de la misionalidad de la entidad, en el marco de la integridad y del servicio público.</t>
  </si>
  <si>
    <t>EVALUACION DE DESEMPEÑO CON NIVEL SOBRESALIENTE DE FUNCIONARIOS DE CARRERA ADMINISTRATIVA</t>
  </si>
  <si>
    <t>Medir la eficacia del rendiemiento y el comportamiento del funionario frente a los objetivos de la Entidad.</t>
  </si>
  <si>
    <t>(Numero de funcionarios de planta con evaluación del desempeño sobresaliente / numero total de funcionarios de planta evaluados)*100</t>
  </si>
  <si>
    <t>Porcentaje de funcionarios ubicados por perfiles y competencias</t>
  </si>
  <si>
    <t>edir el cumplimiento de requisitos de los aspirantes a un cargo de acuerdo a lo establecido en el Manual Específico de Funciones de la UNP</t>
  </si>
  <si>
    <t>(Funcionarios vinculados que cumplen el perfil y la competencia establecidos en el Manual de Competencias/Planta Global)*100</t>
  </si>
  <si>
    <t>Medición de rutas de creación de valor que incremente la satisfacción del funcionario en la Entidad.</t>
  </si>
  <si>
    <t>Medir el impacto de las dimensiones de calidad de vida a través de la cobertura y satisfacción de servicios de seguridad social y condiciones labolar así: Clima laboral, estimulos, cobertura y satisfacción en los servicios de bienestar y sanidad</t>
  </si>
  <si>
    <t>(Número de rutas de creación de valor del talento humano que mejoraron su nivel /Número total de rutas de valor)*100</t>
  </si>
  <si>
    <t>Gestión de las Comunicaciones Estratégicas</t>
  </si>
  <si>
    <t>Desarrollar estrategias de comunicación, haciendo uso de los diferentes medios de comunicación con el fin de satisfacer las necesidades de comunicación interna y externa en términos de transparencia y oportunidad, generando impacto positivo en la población objeto y grupos de interés.</t>
  </si>
  <si>
    <t xml:space="preserve">Porcentaje de atención de los requerimientos allegados   </t>
  </si>
  <si>
    <t>Garantizar la entrega de los suministros disponibles en el inventario de acuerdo con las solicitudes recibidas</t>
  </si>
  <si>
    <t xml:space="preserve">(Número de requerimientos atendidos en el Período/Total requerimientos allegados en el Período)*100
</t>
  </si>
  <si>
    <t>En el segundo trimestre del 2024 llegaron 61 solicitudes al grupo de comunicaciones por medio del correo: comunicacionesunp@unp.gov.co, de los cuales 61 fueron atendidos.</t>
  </si>
  <si>
    <t>Oportunidad (en tiempo de respuesta) en la entrega de productos de comunicaciones estratégicas a los proceso.</t>
  </si>
  <si>
    <t>Medir la efecacia del proceso en la oportunidad de entrega de los requerimientos realizados por los procesos (requerimientos = productos solicitados) 
 COMPROMISOS: Plazos para ajustar procedimientos y formatos. un mes, es decir, a 15 de abril.</t>
  </si>
  <si>
    <t>(Número de productos atendidos oportunamente  en el período/ Total de productos solicitados en el período)*100</t>
  </si>
  <si>
    <t>Para el segundo trimestre del año 2024 se recibieron 61 solicitudes de las diferentes áreas que varían entre: publicación, pieza gráfica, video y fotografía., de los cuales 61 fueron entregados de manera oportuna teniendo en cuenta los tiempos de entrega estipulados en el formato de solicitud de creación de pieza gráfica y/o material audiovisual.</t>
  </si>
  <si>
    <t xml:space="preserve">Porcentaje de Impacto de la Comunicación Externa e Interna
</t>
  </si>
  <si>
    <t xml:space="preserve">Medir la efectividad del proceso al identificar el impacto de las comunicaciones internas y externas en las redes sociales  </t>
  </si>
  <si>
    <t>(sumatoria del número de cuentas que interactuaron en todas las redes sociales del período actual/ Total de seguidores período anterior)*100</t>
  </si>
  <si>
    <t>%</t>
  </si>
  <si>
    <t>Los resultados del % de impacto sobre las redes son:
Para la red social Instagram el impacto fue del 18% durante el segundo trimestre de la vigencia 2024.
Para el caso de Facebook el impacto fue del 93% el segundo trimestre de la vigencia 2024.</t>
  </si>
  <si>
    <t>Gestión de Evaluación del Riesgo</t>
  </si>
  <si>
    <t>Generar los parámetros y lineamientos institucionales para la gestión y trámite de las evaluaciones de riesgo tanto individual como colectivo de la población objeto del Programa de Prevención y Protección de la Unidad Nacional de Protección, necesario para coadyuvar a garantizar la vida y la integridad de las personas, grupos o comunidades, de acuerdo al nivel de riesgo extraordinario o extremo que se presente mediante el análisis efectuado.</t>
  </si>
  <si>
    <t>Porcentaje de órdenes de trabajo asignadas en el periodo</t>
  </si>
  <si>
    <t xml:space="preserve">Medir la eficacia del proceso a través de establecer el número total de solicitudes de evaluación del riesgo allegadas a la Subdirección de Evaluación del Riesgo, el porcentaje de las mismas asigandas para su desarrollo mediante respectivas ordens de trabajo </t>
  </si>
  <si>
    <t xml:space="preserve">
(No. total ordenes de trabajo asignadas en el periodo /Número total solicitudes de protección para evaluación del riesgo llegadas a la Subdireccióny reevaluación del riesgo recibidas en el periodo) * 100 </t>
  </si>
  <si>
    <t xml:space="preserve">Para el  segundo trimestre de 2024, se asignaron 3.658 solicitudes de protección de evaluación y reevaluación de riesgo individual de las cuales corresponde 1.065 en abril, 1.363 en mayo y 1.230 en junio.
Se obtiene un resultado de 100 % de efectividad con un total de 3.658 casos que se asignaron y autorizaron para el respectivo estudio de Nivel de Riesgo individual </t>
  </si>
  <si>
    <t>Documento no controlado, Excel  consolidado (base de datos) registro plataforma SER
BASE  TRIMESTRES  2024</t>
  </si>
  <si>
    <t xml:space="preserve">Porcentaje de evaluaciones y reevaluaciones del riesgo tramitadas oportunamente en el periodo </t>
  </si>
  <si>
    <t>Medir la eficiencia del proceso a través de la oportunidad para evaluar el riesgo  dentro de los términos establecidos por la normatividad vigente.</t>
  </si>
  <si>
    <t xml:space="preserve">(Número de evaluaciones y reevaluaciones de riesgo presentadas ante la ST CERREM oportunamente en el periodo / Número total de evaluaciones y reevaluaciones de riesgo planificadas para presentación ante la ST CERREM en el periodo)*100%
</t>
  </si>
  <si>
    <t>II trimestre 2024: Total de Evaluaciones planificadas para entrega en el periodo 2895, Total de Evaluaciones realizadas oportunamente en el periodo 1749.
Para el segunndo trimestre del 2024  se obtiene un resultado del  60,41  % en la medición del periodo.  En total de 2895  Evaluaciones del Riesgo, fueron finalizadas en oportunidad 1749 ordenes de trabajo, 732 órdenes de trabajo  fueron terminadas pero superaron los términos establecidos y 414 órdenes de trabajo aun se encuentran activas con respecto a la fecha de toma del reporte SER</t>
  </si>
  <si>
    <t>Documento no controlado, Excel  consolidado (base de datos) registro plataforma SER BASE  TRIMESTRES  2024</t>
  </si>
  <si>
    <t xml:space="preserve">Porcentaje de evaluaciones y  reevaluaciones del riesgo presentadas ante el CERREM validadas  </t>
  </si>
  <si>
    <t xml:space="preserve">Medir la efectividad del proceso a través de establecer el número total de evaluaciones y reevaluaciones del riesgo presentadas ante el  CERREM respectivo, el procetntaje de las mismas validadas por estos cuerpos colegiados.
</t>
  </si>
  <si>
    <t xml:space="preserve">(Nro. de evaluaciones del riesgo con ok de calidad, validadas por el respectivo CERREM en el período  / Nro total de evaluaciones del riesgo con Ok de calidad presentadas ante el respctivo CERREM en el periodo)*100 
</t>
  </si>
  <si>
    <r>
      <t xml:space="preserve">II Trimestre de 2024: Nro. de evaluaciones del riesgo con ok de calidad, validadas por el respectivo CERREM en el período donde los delegados del CERREM validaron un total de </t>
    </r>
    <r>
      <rPr>
        <b/>
        <sz val="10"/>
        <color theme="1"/>
        <rFont val="Arial"/>
        <family val="2"/>
      </rPr>
      <t>3086</t>
    </r>
    <r>
      <rPr>
        <sz val="10"/>
        <color theme="1"/>
        <rFont val="Arial"/>
        <family val="2"/>
      </rPr>
      <t xml:space="preserve"> casos / Nro total de evaluaciones del riesgo con Ok de calidad presentadas ante el respctivo CERREM en el periodo en este segundo trimestre se agendaron un total de </t>
    </r>
    <r>
      <rPr>
        <b/>
        <sz val="10"/>
        <color theme="1"/>
        <rFont val="Arial"/>
        <family val="2"/>
      </rPr>
      <t xml:space="preserve">3434 </t>
    </r>
    <r>
      <rPr>
        <sz val="10"/>
        <color theme="1"/>
        <rFont val="Arial"/>
        <family val="2"/>
      </rPr>
      <t>casos)*100, quedando este indicador en un cumplimiento de un 90% este mes de junio.</t>
    </r>
  </si>
  <si>
    <t>Consolidado en Excel casos</t>
  </si>
  <si>
    <t>Gestión de Medidas de Protección</t>
  </si>
  <si>
    <t>Gestionar la implementación, el seguimiento y control de las medidas de prevención y protección tendientes a salvaguardar la vida de los beneficiarios del programa de protección, así como realizar el desmonte de medidas, de acuerdo con la normativa vigente y procedimientos establecidos.</t>
  </si>
  <si>
    <t>Porcentaje de personas con medidas de protección implementadas</t>
  </si>
  <si>
    <t>Medir la eficacia de la Implementación de las medidas de protección a través de los actos Administrativos ejecutoriados allegados a la coordinación con el total de medidas disponibles a implementar (por ruta ordinaria, trámite de emergencia y/o Tutela)</t>
  </si>
  <si>
    <t>(Número de personas con medidas de protección de competencia de la UNP implementadas )/ (Número de personas con acto administrativo ejecutoriado a implementar en el periodo con el total de medidas disponibles a implementar) *100
VARIABLES:
Ruta ordinaria
Trámites de Emergencia 
Tutelas</t>
  </si>
  <si>
    <t>Para el segundo trimestre del año 2024, se alcanzó un 98,98% del porcentaje en cumplimiento, se recibieron 684 actos administrativos ejecutoriados de las cuales se han implementado 677.
Se realiza seguimiento a la implementación de las medidas de protección por parte del gestor líder y los gestores de zonas al interior del Grupo de Implementación de Medidas de Protección, quienes deben garantizar la implementación a cabalidad de las medidas de protección a las personas beneficiarias de acuerdo con los actos administrativos ejecutoriados adoptados por el Director General de la UNP y los protocolos de actuación, en el marco del procedimiento ordinario del programa de Prevención y Protección y otros programas, trámites de emergencia y aquellas derivadas de órdenes judiciales.
Se realiza verificación de lo implementado con las actas de implementación, vinculación, reposición y/o no aceptación de las medidas de protección (Formato GMP- FT- 82) enviadas por las regionales y/o enlaces (GURP) contra lo recomendado en los actos administrativos; así mismo se revisó que el acta estuviera completamente diligencia con el fin de constatar la no adulteración de la asignación de las medidas de protección.
Este procedimiento también se realizó para la no aceptación de la medida de protección, se procede a realizar las observaciones en la base oficial gestión de implementaciones y se envía el acta de implementación, vinculación, reposición y/o no aceptación de las medidas de protección y en los casos que aplique y que la persona beneficiaria se reúse a diligenciar el acta, se realiza oficio radicado ante un ente de control disponibles en territorio (Ministerio Público, Policía Nacional, Personería, Defensoría) y se envía a la Subdirección de Evaluación del Riesgo para su respectivo trámite.
Los actos administrativos remitidos a la coordinación son gestionados e implementados en su totalidad; se identificaron 30 casos de no aceptación de medidas de protección, donde las personas beneficiarias indican inconformidad con la medida o no están de acuerdo con la medida otorgada; manifestando que no son medidas idóneas o que no las consideran necesarias, 8 casos donde no se logró ubicar a las personas beneficiarias por falta de datos de contacto en los actos administrativos y 3 casos donde las personas beneficiarias manifiestan que se encuentran fuera del país.
Es pertinente mencionar, que también para estos casos se cumple con cada una de las actividades establecidas en el procedimiento interno del Grupo de Implementación de Medidas de Protección y en su momento la Oficina Asesora de Planeación e Información indico que esos casos no afectarían los indicadores, puesto que se realizan las mismas gestiones para llevar a cabo la implementación de las medidas de protección.
Las medidas de protección restantes, las cuales aún están en proceso de implementación, a continuación, se describe el estado:
Tres (3) casos en proceso de implementación por parte del regional, debido a que no se ha logrado acordar citas con los beneficiarios para la entrega de las medidas de protección, para la zona 4 en los departamentos de Norte de Santander y Casanare.
Tres (3) casos en proceso de implementación y envío del soporte de esta (acta de implementación) por demora en las actividades por parte de la regional; para la zona 4 en los departamentos Casanare  y Boyacá, dos (2) casos  y un (1) caso en el departamento del Valle del Cauca para la zona 5A.
Un (1) caso en proceso de implementación debido a la demora en la entrega de medidas de protección (medio de comunicación y chaleco blindado) por parte del Gestor de Medidas Blandas a la Zona 3, para el departamento del Chocó.
Por otra parte, algunas de las razones por las cuales se implementan las medidas fuera de los términos establecidos es porque las personas beneficiarias no se encuentran en la zona de implementación o manifiestan acercarse a la regional, sin embargo, no cumplen con la fecha establecida; hay lugares donde es complicada la comunicación por mala señal; en algunas ocasiones no se ubican las personas beneficiarias por falta de información de contacto en los actos administrativos (los números no corresponden o están fuera de servicio), también por factores externos (orden público) cuando los enlaces regionales deben desplazarse a lugares de difícil acceso; así mismo por demora en la presentación de la persona o vehículo de protección por parte de los grupos encargados y/o pendiente del envío del soporte formato acta de implementación, vinculación, reposición y/o no aceptación de medidas de protección, para validar que se realizó la implementación a satisfacción por parte de las regionales.</t>
  </si>
  <si>
    <t>Evidencia – Información II trimestre 2024. 
https://unproteccion.sharepoint.com/:f:/s/CoordinacindeImplementacin/EvNLYUwu17NMjlGVicrr9AkBEyMiHFdfpnXmPBBz3dCqHA?e=KuhwOd</t>
  </si>
  <si>
    <t>Porcentaje de beneficiarios con medidas de protección desmontadas</t>
  </si>
  <si>
    <t>Medir la eficacia del Desmonte de las medidas Protección a traves de las constancias ejecutorias allegadas a la Coordinación.(por ruta ordinaria)</t>
  </si>
  <si>
    <t xml:space="preserve">(Número de beneficiarios con medidas de protección de competencia de la UNP desmontadas)/(Numero de Beneficiarios con constancia Ejecutoria a Desmontar)*100
VARIABLE:
Ruta ordinaria
</t>
  </si>
  <si>
    <t>* Para el segundo trimestre del año 2024, se alcanzó un 90% del porcentaje en cumplimiento, recibiendo 583 constancias ejecutorias de las cuales se desmontaron 522 beneficiarios, (518 Desmontados y 4 Con gestiones realizadas en el grupo de trabajo, pero no se concluyo el desmonte por que se genero una resolucion posterior / o el director se aparta)realizando las solicitudes por correo electrónico según como corresponda para cada caso, así como el diligenciamiento de los formatos de la coordinación.
* Los 61 casos restantes no se han desmontado de los cuales: 23 se encuantran pendiente de respuesta por parte de Juridica/Tutela -  CERREM con el fin de proceder o no con el desmonte, y 38 casos se encuentan en Proceso por la disponibilidad de las medidas para realizar los ajuste por los otros grupos (Implementacion y Vehiculos de Proteccion)y poder proceder con la finalizacion de las otras medidas."</t>
  </si>
  <si>
    <t>Evidencia – Información II trimestre 2024.
https://unproteccion.sharepoint.com/:x:/s/sp/dm/EbQTFAFxbXpKozce7fVsiBoBdDksdFqLM3FzDtDo981ooA?e=VKQptg</t>
  </si>
  <si>
    <t xml:space="preserve">Porcentaje de personas con medidas de protección implementadas en los términos establecidos
</t>
  </si>
  <si>
    <t>Medir la eficiencia de la Implementación de las medidas de Protección a traves de los actos administrivos ejecutoriados allegados a la coordinación de acuerdo a los términos establecidos con el total de medidas disponibles a implementar (Ruta Ordinaria, tramites de Emergencia y/o Tutela)</t>
  </si>
  <si>
    <t>(Número de personas con medidas de protección de competencia de la UNP implementadas en los términos establecidos)/(Número de personas con acto administrativo ejecutoriado a implementar con el total de medidas disponibles) * 100
VARIABLES:
Ruta ordinaria
Trámites de Emergencia 
Tutelas</t>
  </si>
  <si>
    <t>Para el segundo trimestre del año 2024 se logró un porcentaje de cumplimiento del 95% de la implementación de las medidas de protección otorgadas a las personas beneficiarias de la ruta de prevención y protección en los términos establecidos. En el periodo se recibieron 684 actos administrativos ejecutoriados de las cuales se implementaron 653 actos administrativos dentro de los términos establecidos.
Resoluciones: se recibieron 555 actos administrativos ejecutoriados y se implementaron en los términos establecidos 538 actos administrativos.
Tramites de emergencia y tutelas: se recibieron 129 actos administrativos y se implementaron en los términos establecidos 115 actos administrativos.
Las medidas de protección restantes las cuales no se implementaron oportunamente, a continuación, se describe el estado:
Veinticuatro (24) actos administrativos se implementaron en su totalidad, pero fuera de los términos establecidos.
Tres (3) casos en proceso de implementación por parte del regional, debido que no se ha logrado acordar citas con los beneficiarios para la entrega de las medidas de protección, para la zona 4 en los departamentos de Norte de Santander y Casanare.
Tres (3) casos en proceso de implementación y envío del soporte de esta (acta de implementación) por demora en las actividades por parte de la regional; para la zona 4 en los departamentos Casanare  y Boyacá, dos (2) casos  y un (1) caso en el departamento del Valle del Cauca para la zona 5A.
Un (1) caso en proceso de implementación debido a la demora en la entrega de medidas de protección (medio de comunicación y chaleco blindado) por parte del Gestor de Medidas Blandas a la Zona 3, para el departamento del Chocó.
Por otra parte, algunas de las razones por las cuales se implementan las medidas fuera de los términos establecidos es porque las personas beneficiarias no se encuentran en la zona de implementación o manifiestan acercarse a la regional, sin embargo, no cumplen con la fecha establecida; hay lugares donde es complicada la comunicación por mala señal; en algunas ocasiones no se ubican las personas beneficiarias por falta de información de contacto en los actos administrativos (los números no corresponden o están fuera de servicio), también por factores externos (orden público) cuando los enlaces regionales deben desplazarse a lugares de difícil acceso; así mismo por demora en la presentación de la persona o vehículo de protección por parte de los grupos encargados y/o pendiente del envío del soporte formato acta de implementación, vinculación, reposición y/o no aceptación de medidas de protección, para validar que se realizó la implementación a satisfacción por parte de las regionales.</t>
  </si>
  <si>
    <t>Índice de éxito de efectividad del programa de prevención y protección</t>
  </si>
  <si>
    <t>Medir la efectividad de las medidas de protección implementadas en cuanto a la protección a la vida de los beneficiarios</t>
  </si>
  <si>
    <t>((Cantidad de beneficiarios con medidas de protección implementadas - número de beneficiarios que perdieron la Vida) / (Total de beneficiarios con medidas protección implementadas))*100</t>
  </si>
  <si>
    <t xml:space="preserve">Se encuentran implementados por la Subdirección de Protección un total de 8731 beneficiarios/as con medidas de protección al segundo trimestre del 2024 y dentro de este trimestre se presentó la perdida de vida de cinco (5) beneficiarios correspondiente a la Población: Cuatro RIESGO-2. Dirigentes, representantes o activistas de organizaciones defensoras de derechos humanos, de víctimas, sociales, cívicas, comunales o campesinas. (numeral 2 artículo 2.4.1.2.6. del Decreto 1066 de 2015) y uno Candidato electoral plan democracia 2023.
(De acuerdo con los insumos de información recibidos por el GARO y el Asesor del Despacho de esta Subdirección, Julio Daza).
1. Al segundo trimestre se encontraban implementados con medidas de protección 8.731 beneficiarios/as. (Subdirección de Protección)
2. Cinco (5) perdidas de vida en el segundo trimestre (Subdirección de Protección)
3. Al segundo trimestre quedaron 8.726 beneficiarios/as con medidas de protección. (Subdirección de Protección)  </t>
  </si>
  <si>
    <t xml:space="preserve">https://unproteccion.sharepoint.com/:f:/s/sp/dbsp/En90EohAj7BEkSerop9k6RMBhwPRLNMs3Dze2l-ABvgPfg?e=pLGMVO
Evidencia – Información II trimestre 2024. </t>
  </si>
  <si>
    <t>Gestión Especializada de Seguridad y Protección</t>
  </si>
  <si>
    <t>Realizar el análisis de riego, implementación, supervisión y seguimiento de las medidas materiales de protección a los(as) integrantes de la agrupación política del nuevo partido o movimiento político que surja del tránsito de las FARC-EP a la actividad legal, actividades y sedes, así como para los antiguos integrantes de las FARC-EP que se reincorporen a la vida civil y a sus familias, en atención a las normas vigentes que le apliquen.</t>
  </si>
  <si>
    <t>Porcentaje de evaluaciones y reevaluaciones del riesgo tramitadas en el periodo</t>
  </si>
  <si>
    <t>Medir la eficacia del proceso a través de establecer del número total de solicitudes de inicio de Evaluación del Riesgo el porcentaje de evaluaciones del riesgo tramitadas.</t>
  </si>
  <si>
    <t>(Nro. de solicitudes de protección que iniciaron evaluaciòn del riesgo (asiganción OT ANALISTA EVALUACIÓN RIESGO) del Programa Especializado de Seguridad y Protección/ Nro. Total de solicitudes de allegadas a la UNP del Programa Especializado de Seguridad y Protección)*100
68/242</t>
  </si>
  <si>
    <t>II TRIMESTRE 2024
Nro. de solicitudes de protección que se asignaron a los analistas de riesgo del II Trimestre 2024 = 269
Nro. Total de solicitudes allegadas a la UNP del Programa = 279
En el II Trimestre del 2024: Activa 285, finalizado 100, remitido a subcomisión 345.
Dificultades en la generación y elaboración de órdenes de trabajo de las solicitudes de protección llegadas en esta vigencia, siendo entre otras la siguientes:
II. El personal nuevo requiere de tiempo, para capacitación de valoraciones preliminares y ordenes de trabajo, así como de otras particularidades, normatividad, población objeto, zonas geográficas, gestiones administrativas para comisiones y legalizaciones de comisiones de servicio
II. La falta de un software que permita la sistematización de la información para agilizar los procesos que se realizan al interior de la ruta de protección y que facilite el seguimiento, control de los tiempos de las diferentes etapas por la que debe pasar cada una de las solicitudes de protección al interior del GRAERR desde la recepción hasta la remisión a la Mesa Técnica de Seguridad y protección (MTSP)
III. Ampliación de la planta física y recursos tecnológicos para que los y las analistas adelante de manera eficaz sus actividades para el desarrollo de las labores misionales del GRAERR.
Por lo anterior, se proyectan dificultades para la atención plena de las evaluaciones de riesgo, situación que desborda la capacidad operativa del recurso humano con el que cuenta el GRAERR a la fecha. </t>
  </si>
  <si>
    <t>Adjutno arcivo EXCEL GRAERR EFICIENCIA.XLS</t>
  </si>
  <si>
    <t>Porcentaje de medidas de protección implementadas en el Programa Especializado de Seguridad y Protección</t>
  </si>
  <si>
    <t>Medir la eficacia del proceso a través de establecer del número total de solicitudes de implementación de medidas de protección.</t>
  </si>
  <si>
    <t>(Número de medidas de protección implementadas en la UNP del Programa Especializado de Seguridad y Protección/Total de Actos Administrativos que ordenan la implementación de medidas de protección y los Trámites de Emergencia que ordenan implementación en la UNP de medidas del Programa Especializado de Seguridad y Protección en el período)*100</t>
  </si>
  <si>
    <t xml:space="preserve">II TRIMESTRE 2024
Nro. Evaluaciones de Riesgos finalizadas dentro de los términos reglamentarios por la UNP = 194
Nro. Total de Evaluaciones de Riesgos Finalizadas por la UNP = 269
Este indicador reporta el total de estudios de nivel de riesgo remitidos a la Mesa Técnica dentro de los 60 días establecidos para la elaboración del análisis de riesgo, sobre el total de estudios finalizados. Para el II trimestre 2024 se finalizaron 194 estudios de nivel de riesgo menores a 60 dias estiuplados por la Unidad Nacional de Protección
Dando como resultado un promedio de evaluación de riesgo de 47 días para su realización.
Ø En la cual se observa el incumplimiento PAI en 35 OT asignadas a los analistas de riesgo fuera del 60 dias.
El número de días promedio que tomó el estudio de nivel de riesgo está por encima de los 60 días del indicador propuesto. Sin embargo, es importante evidenciar que una de las dificultades que no permitió mejorar el cumplimiento del indicador se deriva por:
• La falta de un software que permita la sistematización de la información para agilizar los procesos que se realizan al interior de la ruta de protección que le compete al GRAERR.  
 </t>
  </si>
  <si>
    <t>Evidencia II TRIMESTRE 2024 GRAEER</t>
  </si>
  <si>
    <t xml:space="preserve">Porcentaje de evaluaciones y reevaluaciones del riesgo tramitadas en el periodo dentro de los términos reglamentarios establecidos por la UNP. </t>
  </si>
  <si>
    <t>Medir la eficiencia del proceso a través de establecer del número total de evaluaciones del riesgo tramitadas el porcentaje de  evaluaciones del riesgo tramitadas dentro de los términos reglamentarios establecidos por la UNP.</t>
  </si>
  <si>
    <t>(Nro. de evaluaciones del riesgo finalizadas dentro de los términos reglamentarios establecidos por la UNP del Programa Especializado de Seguridad y Protección / Nro. Total de evaluaciones del riesgo finalizadas por la UNP del Programa Especializado de Seguridad y Protección) *100</t>
  </si>
  <si>
    <t>II  TRIMESTRE  2024
Nro. Medidas de protección implementadas en el término establecido en la UNP =322
Nro. Total de medidas de protección implementadas en la UNP del Programa =542
En base a lo anterior se da cumplimiento al 59,4 % de los beneficiarios implementados oportunamente en los términos de las medidas según actos administrativos y tramites de emergencia expedidos.
No ha sido posible implementar  220  actos administrativos y tramites de emergencia concernientes entre medidas fuertes y blandas.  Por falta de vehiculos blindados y convencionales y materiales de apoyo.</t>
  </si>
  <si>
    <t>Evidencia II  Trimestre  2024-GISFM</t>
  </si>
  <si>
    <t>Porcentaje de medidas de protección implementadas en los términos establecidos del Programa Especializado de Seguridad y Protección</t>
  </si>
  <si>
    <t>Medir la eficiencia del proceso a través de establecer del número total de medidas de protección implementadas en los términos establecidos</t>
  </si>
  <si>
    <t>(Número de medidas de protección implementadas en el término establecido en la UNP del Programa Especializado de Seguridad y Protección/Total de medidas de protección implementadas en la UNP del Programa Especializado de Seguridad y Protección)*100</t>
  </si>
  <si>
    <t>II TRIMESTRE 2024
Durante este Ii Trimestre se implementaron:
Nro. medidas de protección implementadas en la UNP del Programa = 387
Nro. Total de Actos Administrativos que ordenan la implementación de medidas de protección y los Trámites de Emergencia que ordenan implementación en la UNP = 638
En base a lo anterior se da cumplimiento al 60.6 % de los beneficiarios implementados oportunamente en medidas según actos administrativos y tramites de emergencia expedidos.
• El Grupo Implementación, Supervisión y Finalización de Medidas (GISFM), adscrito a la Subdirección Especializada de Seguridad y Protección SESP de la Unidad Nacional de Protección UNP, de acuerdo con el requerimiento realizado, se permite indicar que los problemas y desafíos en la implementación de medidas de protección de los beneficiarios:
No cuenta con los elementos de las medidas blandas como son: (medios de comunicación, botones de apoyo), en existencias suficientes para la implementación a los beneficiarios con acto administrativo de la MTSP, por parte del Grupo de Implementación, Supervisión y Finalización de Medidas (GISFM) de la Subdirección Especializada de Seguridad y Protección dependemos del insumo que nos suministre de esos elementos del Grupo Implementación - GI Subdirección de Protección - UNP y Almacén General (chalecos de protección).
1. Beneficiarios tienen problemas de comunicación (contacto telefónico), cambio de números, zonas del país con baja cobertura de celular.
2. Problemas en la logística de entrega por parte de la empresa 472 para la ubicación del beneficiario.
3. El cambio de contacto, sin previo aviso por parte del beneficiario: A la fecha ha sido imposible la ubicación y el contacto con algunos beneficiarios para la entrega de las medidas de seguridad, que se encuentran pendientes, en ese sentido la Subdirección Especializada se encuentra adelantando la gestión pertinente para contactarlo y realizar la gestión administrativa de manera oportuna y el aumento de la implementación de las medidas de protección decretada para la población objeto del Decreto 299 de 2017.
Ahora bien, desde el Grupo Implementación Seguimiento y Finalización de Medidas (GISFM), adicionalmente se han venido desarrollando estrategias en la implementación para dar celeridad una vez se nos notifica la falla, si hay existencia de stock de los elementos para implementar, se realiza el trámite inmediato, el mismo día o al día siguiente hábil de informada la novedad y se remite a través de la empresa 472. 
De otra parte y en cuanto a las medidas de protección de vehículos y cuerpo o hombres de seguridad, el Grupo Implementación, Supervisión y Finalización de Medidas (GISFM), trabaja de manera transversal con los grupos de Cuerpo Seguridad y Protección (GCSP) y el Grupo Automotores (GA), de quienes depende la disponibilidad directa de la Subdirección Especializada de la UNP, quienes a su vez a través de las empresas tercerizadas o uniones temporales validan la disponibilidad de personal humano a contratar o mirar la oferta y la demanda en cuanto a vehículos disponibles, dependiendo de la zona de implementación.</t>
  </si>
  <si>
    <t>Gestión Integral de Medidas de Emergencia</t>
  </si>
  <si>
    <t>Generar los parámetros y lineamientos institucionales para la gestión integral de las medidas de emergencia tanto individuales como colectivas de la población objeto del Programa de Prevención y Protección de la Unidad Nacional de Protección, necesario para coadyuvar a garantizar la vida y la integridad de las personas, grupos o comunidades.</t>
  </si>
  <si>
    <t>Porcentaje de solicitudes de medidas de emergencia realizados en el periodo</t>
  </si>
  <si>
    <t>Mide la eficacia del proceso a través de establecer del número total de solicitudes de  medidas de emergencia gestionadas sobre el porcentaje de  medidas de emergencia allegadas.</t>
  </si>
  <si>
    <t>(Nro. de  medidas de emergencia gestionadas en el periodo  / Nro. Total de  solicitudes de medidas de emergencia allegadas en el perído)*100</t>
  </si>
  <si>
    <r>
      <t xml:space="preserve">
</t>
    </r>
    <r>
      <rPr>
        <b/>
        <sz val="10"/>
        <rFont val="Arial"/>
        <family val="2"/>
      </rPr>
      <t>II Trimestre 2024: 223 solicitudes allegadas, 223 solicitudes gestionadas en el periodo.</t>
    </r>
    <r>
      <rPr>
        <sz val="10"/>
        <rFont val="Arial"/>
        <family val="2"/>
      </rPr>
      <t xml:space="preserve">
Se logra un resultado del 100%, denotando una interpretación cualitativa “SATISFACTORIO” de acuerdo con el manual Gestión de Indicadores de código DEP-MA-01.
</t>
    </r>
    <r>
      <rPr>
        <b/>
        <sz val="10"/>
        <rFont val="Arial"/>
        <family val="2"/>
      </rPr>
      <t xml:space="preserve">173 </t>
    </r>
    <r>
      <rPr>
        <sz val="10"/>
        <rFont val="Arial"/>
        <family val="2"/>
      </rPr>
      <t xml:space="preserve">solicitudes individuales dieron como resultado INMINENCIA
</t>
    </r>
    <r>
      <rPr>
        <b/>
        <sz val="10"/>
        <rFont val="Arial"/>
        <family val="2"/>
      </rPr>
      <t>50</t>
    </r>
    <r>
      <rPr>
        <sz val="10"/>
        <rFont val="Arial"/>
        <family val="2"/>
      </rPr>
      <t xml:space="preserve"> solicitudes individuales dieron como resultado NO INMINENCIA, siendo remitidas a ruta ordinaria.
Resultado que se logra gracias al seguimiento de los casos por parte del líder del equipo y la gestión oportuna por parte de los profesionales en valoración inicial del presunto riesgo inminente y excepcional.
</t>
    </r>
    <r>
      <rPr>
        <b/>
        <sz val="10"/>
        <rFont val="Arial"/>
        <family val="2"/>
      </rPr>
      <t>NOTA</t>
    </r>
    <r>
      <rPr>
        <sz val="10"/>
        <rFont val="Arial"/>
        <family val="2"/>
      </rPr>
      <t xml:space="preserve">: Es de resaltar que se presentó un incremento del </t>
    </r>
    <r>
      <rPr>
        <b/>
        <sz val="10"/>
        <rFont val="Arial"/>
        <family val="2"/>
      </rPr>
      <t>142,39% (131 casos más)</t>
    </r>
    <r>
      <rPr>
        <sz val="10"/>
        <rFont val="Arial"/>
        <family val="2"/>
      </rPr>
      <t xml:space="preserve"> en comparación al mismo periodo del 2023.
Ocasionado por las coyunturas presentadas por el Estado de Emergencia declarado por el INPEC y la situación de orden público principalmente en los departamentos del Cauca y Valle del Cauca, atendiendo de manera prioritaria a las siguientes poblaciones (</t>
    </r>
    <r>
      <rPr>
        <b/>
        <sz val="10"/>
        <rFont val="Arial"/>
        <family val="2"/>
      </rPr>
      <t>2.9.   Dirigente y/o representante Organización Comunal, 9.2. Persona en condición de desplazamiento, 15.1 Otro Servidor Público y 15.2. Concejal</t>
    </r>
    <r>
      <rPr>
        <sz val="10"/>
        <rFont val="Arial"/>
        <family val="2"/>
      </rPr>
      <t xml:space="preserve">) Sumando </t>
    </r>
    <r>
      <rPr>
        <b/>
        <sz val="10"/>
        <rFont val="Arial"/>
        <family val="2"/>
      </rPr>
      <t xml:space="preserve">116 </t>
    </r>
    <r>
      <rPr>
        <sz val="10"/>
        <rFont val="Arial"/>
        <family val="2"/>
      </rPr>
      <t xml:space="preserve">casos que </t>
    </r>
    <r>
      <rPr>
        <b/>
        <sz val="10"/>
        <rFont val="Arial"/>
        <family val="2"/>
      </rPr>
      <t xml:space="preserve">abarcan el 67,05% del total de casos </t>
    </r>
    <r>
      <rPr>
        <sz val="10"/>
        <rFont val="Arial"/>
        <family val="2"/>
      </rPr>
      <t>en el periodo evaluado
Coyuntura frente a la cual el proceso de Gestión Integral de Medidas de Emergencia implementó estrategias que permitieron atender la totalidad de requerimientos (</t>
    </r>
    <r>
      <rPr>
        <b/>
        <sz val="10"/>
        <rFont val="Arial"/>
        <family val="2"/>
      </rPr>
      <t>EFICIENCIA</t>
    </r>
    <r>
      <rPr>
        <sz val="10"/>
        <rFont val="Arial"/>
        <family val="2"/>
      </rPr>
      <t xml:space="preserve">) de las solicitudes para Valoración Inicial del Presunto Riesgo Inminente y Excepcional, mantenidndo el resultado del indicador en </t>
    </r>
    <r>
      <rPr>
        <b/>
        <sz val="10"/>
        <rFont val="Arial"/>
        <family val="2"/>
      </rPr>
      <t>SATISFACTORIO</t>
    </r>
    <r>
      <rPr>
        <sz val="10"/>
        <rFont val="Arial"/>
        <family val="2"/>
      </rPr>
      <t>.</t>
    </r>
  </si>
  <si>
    <t>Información extraída archivo de control (Excel) que se encuentra en SharePoint del proceso de Gestión Integral de Medidas de Emergencia</t>
  </si>
  <si>
    <t>N</t>
  </si>
  <si>
    <t xml:space="preserve">Porcentaje de solicitudes de medidas de emergencia realizadas en el periodo dentro de los términos establecidos por la UNP. 
</t>
  </si>
  <si>
    <t xml:space="preserve">Mide la eficiencia del proceso a través de establecer del número total de  medidas de emergencia tramitadas en el término de la INMEDIATEZ, el porcentaje de  medidas de emergencia  realizadas dentro de los términos establecidos por la UNP.
</t>
  </si>
  <si>
    <t>(Nro. de  casos valorados  dentro de los términos establecidos por la INMEDIATEZ / Nro. Total de casos con valoración inicial  realizadas) *100</t>
  </si>
  <si>
    <r>
      <t xml:space="preserve">
</t>
    </r>
    <r>
      <rPr>
        <b/>
        <sz val="10"/>
        <color theme="1"/>
        <rFont val="Arial"/>
        <family val="2"/>
      </rPr>
      <t xml:space="preserve">II Trimestre 2024: 223 </t>
    </r>
    <r>
      <rPr>
        <sz val="10"/>
        <color theme="1"/>
        <rFont val="Arial"/>
        <family val="2"/>
      </rPr>
      <t xml:space="preserve">solicitudes realizadas dentro de términos, </t>
    </r>
    <r>
      <rPr>
        <b/>
        <sz val="10"/>
        <color theme="1"/>
        <rFont val="Arial"/>
        <family val="2"/>
      </rPr>
      <t xml:space="preserve">193 </t>
    </r>
    <r>
      <rPr>
        <sz val="10"/>
        <color theme="1"/>
        <rFont val="Arial"/>
        <family val="2"/>
      </rPr>
      <t xml:space="preserve">total de medidas de emergencia realizadas.
Se logra un resultado del </t>
    </r>
    <r>
      <rPr>
        <b/>
        <sz val="10"/>
        <color theme="1"/>
        <rFont val="Arial"/>
        <family val="2"/>
      </rPr>
      <t>86.55%</t>
    </r>
    <r>
      <rPr>
        <sz val="10"/>
        <color theme="1"/>
        <rFont val="Arial"/>
        <family val="2"/>
      </rPr>
      <t>, denotando una interpretación cualitativa “</t>
    </r>
    <r>
      <rPr>
        <b/>
        <sz val="10"/>
        <color theme="1"/>
        <rFont val="Arial"/>
        <family val="2"/>
      </rPr>
      <t>SATISFACTORIO</t>
    </r>
    <r>
      <rPr>
        <sz val="10"/>
        <color theme="1"/>
        <rFont val="Arial"/>
        <family val="2"/>
      </rPr>
      <t xml:space="preserve">” de acuerdo con el manual Gestión de Indicadores de código DEP-MA-01.
</t>
    </r>
    <r>
      <rPr>
        <b/>
        <sz val="10"/>
        <color theme="1"/>
        <rFont val="Arial"/>
        <family val="2"/>
      </rPr>
      <t>NOTA</t>
    </r>
    <r>
      <rPr>
        <sz val="10"/>
        <color theme="1"/>
        <rFont val="Arial"/>
        <family val="2"/>
      </rPr>
      <t xml:space="preserve">: Es de resaltar que se presentó un incremento del </t>
    </r>
    <r>
      <rPr>
        <b/>
        <sz val="10"/>
        <color theme="1"/>
        <rFont val="Arial"/>
        <family val="2"/>
      </rPr>
      <t xml:space="preserve">142,39% (131 casos más) </t>
    </r>
    <r>
      <rPr>
        <sz val="10"/>
        <color theme="1"/>
        <rFont val="Arial"/>
        <family val="2"/>
      </rPr>
      <t>en comparación al mismo periodo del 2023.
Ocasionado por las coyunturas presentadas por el Estado de Emergencia declarado por el INPEC y la situación de orden público principalmente en los departamentos del Cauca y Valle del Cauca, atendiendo de manera prioritaria a las siguientes poblaciones (</t>
    </r>
    <r>
      <rPr>
        <b/>
        <sz val="10"/>
        <color theme="1"/>
        <rFont val="Arial"/>
        <family val="2"/>
      </rPr>
      <t>2.9.   Dirigente y/o representante Organización Comunal, 9.2. Persona en condición de desplazamiento, 15.1 Otro Servidor Público y 15.2. Concejal</t>
    </r>
    <r>
      <rPr>
        <sz val="10"/>
        <color theme="1"/>
        <rFont val="Arial"/>
        <family val="2"/>
      </rPr>
      <t xml:space="preserve">) Sumando </t>
    </r>
    <r>
      <rPr>
        <b/>
        <sz val="10"/>
        <color theme="1"/>
        <rFont val="Arial"/>
        <family val="2"/>
      </rPr>
      <t xml:space="preserve">116 casos </t>
    </r>
    <r>
      <rPr>
        <sz val="10"/>
        <color theme="1"/>
        <rFont val="Arial"/>
        <family val="2"/>
      </rPr>
      <t xml:space="preserve">que </t>
    </r>
    <r>
      <rPr>
        <b/>
        <sz val="10"/>
        <color theme="1"/>
        <rFont val="Arial"/>
        <family val="2"/>
      </rPr>
      <t xml:space="preserve">abarcan el 67,05% del total de casos </t>
    </r>
    <r>
      <rPr>
        <sz val="10"/>
        <color theme="1"/>
        <rFont val="Arial"/>
        <family val="2"/>
      </rPr>
      <t>en el periodo evaluado
Coyuntura frente a la cual el proceso de Gestión Integral de Medidas de Emergencia implementó estrategias que permitieron cumplir en su mayoría con los tiempos de respuesta (</t>
    </r>
    <r>
      <rPr>
        <b/>
        <sz val="10"/>
        <color theme="1"/>
        <rFont val="Arial"/>
        <family val="2"/>
      </rPr>
      <t>EFICACIA</t>
    </r>
    <r>
      <rPr>
        <sz val="10"/>
        <color theme="1"/>
        <rFont val="Arial"/>
        <family val="2"/>
      </rPr>
      <t xml:space="preserve">) de las solicitudes para Valoración Inicial del Presunto Riesgo Inminente y Excepcional, mantenidndo el resultado del indicador en </t>
    </r>
    <r>
      <rPr>
        <b/>
        <sz val="10"/>
        <color theme="1"/>
        <rFont val="Arial"/>
        <family val="2"/>
      </rPr>
      <t>SATISFACTORIO</t>
    </r>
    <r>
      <rPr>
        <sz val="10"/>
        <color theme="1"/>
        <rFont val="Arial"/>
        <family val="2"/>
      </rPr>
      <t>.</t>
    </r>
  </si>
  <si>
    <t xml:space="preserve">  Procentaje de efectividad de la medida adoptada por INMINENCIA frente a la medida RECOMENDADA FINALMENTE POR CERREM luego de realizar la evaluación por ruta ordinaria</t>
  </si>
  <si>
    <t>Mide la efectividad del proceso a través de establecer del número total de  medidas de emergencia, que fueron presentadas en sesión del CERREM con una valoración de riesgo EXTRAORDINARIO Y/O EXTREMO como resultado del estudio de nivel de riesgo por ruta ordinaria</t>
  </si>
  <si>
    <t>(Número de medidas de emergencia presentadas en sesión CERREM por ruta ordinaria en el perído con valoración del riesgo EXTRAORDINARIO Y / O EXTREMO) / (Total de medidas de emergencia presentadas en sesión del CERREM por ruta ordinaria en el perído)*100</t>
  </si>
  <si>
    <r>
      <t xml:space="preserve">
</t>
    </r>
    <r>
      <rPr>
        <b/>
        <sz val="10"/>
        <rFont val="Arial"/>
        <family val="2"/>
      </rPr>
      <t>II Trimestre 2024</t>
    </r>
    <r>
      <rPr>
        <sz val="10"/>
        <rFont val="Arial"/>
        <family val="2"/>
      </rPr>
      <t xml:space="preserve">:  Se obtiene un resultado del </t>
    </r>
    <r>
      <rPr>
        <b/>
        <sz val="10"/>
        <rFont val="Arial"/>
        <family val="2"/>
      </rPr>
      <t>80,95%</t>
    </r>
    <r>
      <rPr>
        <sz val="10"/>
        <rFont val="Arial"/>
        <family val="2"/>
      </rPr>
      <t xml:space="preserve"> en la medición del periodo, y relativo a la meta establecida del </t>
    </r>
    <r>
      <rPr>
        <b/>
        <sz val="10"/>
        <rFont val="Arial"/>
        <family val="2"/>
      </rPr>
      <t xml:space="preserve">89,95%. </t>
    </r>
    <r>
      <rPr>
        <sz val="10"/>
        <rFont val="Arial"/>
        <family val="2"/>
      </rPr>
      <t xml:space="preserve">En total las Medidas de emergencia presentadas ante CERREM por ruta ordinaria con valoración de riesgo Extraordinario y/o Extremo fueron </t>
    </r>
    <r>
      <rPr>
        <b/>
        <sz val="10"/>
        <rFont val="Arial"/>
        <family val="2"/>
      </rPr>
      <t>51</t>
    </r>
    <r>
      <rPr>
        <sz val="10"/>
        <rFont val="Arial"/>
        <family val="2"/>
      </rPr>
      <t xml:space="preserve">, y el Total de medidas de emergencia presentadas en sesión CERREM por ruta ordinaria fue de </t>
    </r>
    <r>
      <rPr>
        <b/>
        <sz val="10"/>
        <rFont val="Arial"/>
        <family val="2"/>
      </rPr>
      <t>63</t>
    </r>
    <r>
      <rPr>
        <sz val="10"/>
        <rFont val="Arial"/>
        <family val="2"/>
      </rPr>
      <t>.
Denotando una interpretación cualitativa “</t>
    </r>
    <r>
      <rPr>
        <b/>
        <sz val="10"/>
        <rFont val="Arial"/>
        <family val="2"/>
      </rPr>
      <t>SATISFACTORIA</t>
    </r>
    <r>
      <rPr>
        <sz val="10"/>
        <rFont val="Arial"/>
        <family val="2"/>
      </rPr>
      <t xml:space="preserve">” de acuerdo con el manual Gestión de Indicadores de código DEP-MA-01. </t>
    </r>
  </si>
  <si>
    <t>Gestión de Servicio al Ciudadano</t>
  </si>
  <si>
    <t>Facilitar el acceso de la población objeto y partes interesadas a sus derechos mediante la gestión del portafolio de servicios que ofrece la UNP, a través de los diferentes canales de atención, teniendo presente las necesidades, realidades y expectativas del ciudadano, utilizando como insumos la medición del servicio no conforme, la caracterización de la población objeto, la medición de la satisfacción del usuario y el tramite de las PQRSD, de conformidad con la normatividad vigente.</t>
  </si>
  <si>
    <t>EFICACIA</t>
  </si>
  <si>
    <t>Porcentaje de Solicitudes de Protección Gestionadas del Programa de Prevención y Protección</t>
  </si>
  <si>
    <r>
      <t xml:space="preserve"> Medir la eficacia del proceso evidenciando el total de solicitudes de protección gestionadas frente al total de las solicitudes de protección recibidas en el periodo con el corte definido.
</t>
    </r>
    <r>
      <rPr>
        <sz val="10"/>
        <color rgb="FFFF0000"/>
        <rFont val="Arial"/>
        <family val="2"/>
      </rPr>
      <t xml:space="preserve"> </t>
    </r>
  </si>
  <si>
    <t>(Número de solicitudes de protección gestionadas/Número de solicitudes allegadas en el período con el corte definido)*100</t>
  </si>
  <si>
    <r>
      <rPr>
        <sz val="10"/>
        <color rgb="FF000000"/>
        <rFont val="Arial"/>
        <family val="2"/>
      </rPr>
      <t xml:space="preserve">A través del indicador se busca evidenciar la gestión adelantada por el Grupo de Servicio al Ciudadano en relación al porcentaje de cumplimiento y respuesta oportuna de las solicitudes de protección allegadas a la entidad, frente a las solicitudes de protección gestionadas dentro del periodo establecido.
</t>
    </r>
    <r>
      <rPr>
        <b/>
        <sz val="10"/>
        <color rgb="FF000000"/>
        <rFont val="Arial"/>
        <family val="2"/>
      </rPr>
      <t xml:space="preserve">Resultados 2do. trimestre 2024:
</t>
    </r>
    <r>
      <rPr>
        <sz val="10"/>
        <color rgb="FF000000"/>
        <rFont val="Arial"/>
        <family val="2"/>
      </rPr>
      <t xml:space="preserve">
</t>
    </r>
    <r>
      <rPr>
        <b/>
        <sz val="10"/>
        <color rgb="FF000000"/>
        <rFont val="Arial"/>
        <family val="2"/>
      </rPr>
      <t xml:space="preserve">Abril:   </t>
    </r>
    <r>
      <rPr>
        <sz val="10"/>
        <color rgb="FF000000"/>
        <rFont val="Arial"/>
        <family val="2"/>
      </rPr>
      <t xml:space="preserve">Número de solicitudes de protección gestionadas: </t>
    </r>
    <r>
      <rPr>
        <b/>
        <sz val="10"/>
        <color rgb="FF000000"/>
        <rFont val="Arial"/>
        <family val="2"/>
      </rPr>
      <t xml:space="preserve">4.062
</t>
    </r>
    <r>
      <rPr>
        <sz val="10"/>
        <color rgb="FF000000"/>
        <rFont val="Arial"/>
        <family val="2"/>
      </rPr>
      <t xml:space="preserve">           Número de solicitudes de protección allegadas: </t>
    </r>
    <r>
      <rPr>
        <b/>
        <sz val="10"/>
        <color rgb="FF000000"/>
        <rFont val="Arial"/>
        <family val="2"/>
      </rPr>
      <t xml:space="preserve">4.097
</t>
    </r>
    <r>
      <rPr>
        <sz val="10"/>
        <color rgb="FF000000"/>
        <rFont val="Arial"/>
        <family val="2"/>
      </rPr>
      <t xml:space="preserve">           Porcentaje de cumplimiento:</t>
    </r>
    <r>
      <rPr>
        <b/>
        <sz val="10"/>
        <color rgb="FF000000"/>
        <rFont val="Arial"/>
        <family val="2"/>
      </rPr>
      <t xml:space="preserve"> 99.15%
</t>
    </r>
    <r>
      <rPr>
        <sz val="10"/>
        <color rgb="FF000000"/>
        <rFont val="Arial"/>
        <family val="2"/>
      </rPr>
      <t xml:space="preserve">
</t>
    </r>
    <r>
      <rPr>
        <b/>
        <sz val="10"/>
        <color rgb="FF000000"/>
        <rFont val="Arial"/>
        <family val="2"/>
      </rPr>
      <t>Mayo:</t>
    </r>
    <r>
      <rPr>
        <sz val="10"/>
        <color rgb="FF000000"/>
        <rFont val="Arial"/>
        <family val="2"/>
      </rPr>
      <t xml:space="preserve">  Número de solicitudes de protección gestionadas: </t>
    </r>
    <r>
      <rPr>
        <b/>
        <sz val="10"/>
        <color rgb="FF000000"/>
        <rFont val="Arial"/>
        <family val="2"/>
      </rPr>
      <t xml:space="preserve">4.820
</t>
    </r>
    <r>
      <rPr>
        <sz val="10"/>
        <color rgb="FF000000"/>
        <rFont val="Arial"/>
        <family val="2"/>
      </rPr>
      <t xml:space="preserve">            Número de solicitudes de protección allegadas: </t>
    </r>
    <r>
      <rPr>
        <b/>
        <sz val="10"/>
        <color rgb="FF000000"/>
        <rFont val="Arial"/>
        <family val="2"/>
      </rPr>
      <t xml:space="preserve">4.954
</t>
    </r>
    <r>
      <rPr>
        <sz val="10"/>
        <color rgb="FF000000"/>
        <rFont val="Arial"/>
        <family val="2"/>
      </rPr>
      <t xml:space="preserve">            Porcentaje de cumplimiento: </t>
    </r>
    <r>
      <rPr>
        <b/>
        <sz val="10"/>
        <color rgb="FF000000"/>
        <rFont val="Arial"/>
        <family val="2"/>
      </rPr>
      <t xml:space="preserve">97.30%
</t>
    </r>
    <r>
      <rPr>
        <sz val="10"/>
        <color rgb="FF000000"/>
        <rFont val="Arial"/>
        <family val="2"/>
      </rPr>
      <t xml:space="preserve"> 
</t>
    </r>
    <r>
      <rPr>
        <b/>
        <sz val="10"/>
        <color rgb="FF000000"/>
        <rFont val="Arial"/>
        <family val="2"/>
      </rPr>
      <t>Junio:</t>
    </r>
    <r>
      <rPr>
        <sz val="10"/>
        <color rgb="FF000000"/>
        <rFont val="Arial"/>
        <family val="2"/>
      </rPr>
      <t xml:space="preserve">  Número de solicitudes de protección gestionadas: </t>
    </r>
    <r>
      <rPr>
        <b/>
        <sz val="10"/>
        <color rgb="FF000000"/>
        <rFont val="Arial"/>
        <family val="2"/>
      </rPr>
      <t xml:space="preserve">4.783
</t>
    </r>
    <r>
      <rPr>
        <sz val="10"/>
        <color rgb="FF000000"/>
        <rFont val="Arial"/>
        <family val="2"/>
      </rPr>
      <t xml:space="preserve">            Número de solicitudes de protección allegadas: </t>
    </r>
    <r>
      <rPr>
        <b/>
        <sz val="10"/>
        <color rgb="FF000000"/>
        <rFont val="Arial"/>
        <family val="2"/>
      </rPr>
      <t xml:space="preserve">4.435
</t>
    </r>
    <r>
      <rPr>
        <sz val="10"/>
        <color rgb="FF000000"/>
        <rFont val="Arial"/>
        <family val="2"/>
      </rPr>
      <t xml:space="preserve">            Porcentaje de cumplimiento: </t>
    </r>
    <r>
      <rPr>
        <b/>
        <sz val="10"/>
        <color rgb="FF000000"/>
        <rFont val="Arial"/>
        <family val="2"/>
      </rPr>
      <t xml:space="preserve">107.8%
</t>
    </r>
    <r>
      <rPr>
        <sz val="10"/>
        <color rgb="FF000000"/>
        <rFont val="Arial"/>
        <family val="2"/>
      </rPr>
      <t xml:space="preserve">Total solicitudes de protección gestionadas en el trimestre: </t>
    </r>
    <r>
      <rPr>
        <b/>
        <sz val="10"/>
        <color rgb="FF000000"/>
        <rFont val="Arial"/>
        <family val="2"/>
      </rPr>
      <t xml:space="preserve">13.665
</t>
    </r>
    <r>
      <rPr>
        <sz val="10"/>
        <color rgb="FF000000"/>
        <rFont val="Arial"/>
        <family val="2"/>
      </rPr>
      <t>Total solicitudes de protección allegadas a la entidad en el trimestre:</t>
    </r>
    <r>
      <rPr>
        <b/>
        <sz val="10"/>
        <color rgb="FF000000"/>
        <rFont val="Arial"/>
        <family val="2"/>
      </rPr>
      <t xml:space="preserve"> 13.486</t>
    </r>
    <r>
      <rPr>
        <sz val="10"/>
        <color rgb="FF000000"/>
        <rFont val="Arial"/>
        <family val="2"/>
      </rPr>
      <t xml:space="preserve"> 
Porcentaje de cumplimiento durante el trimestre: </t>
    </r>
    <r>
      <rPr>
        <b/>
        <sz val="10"/>
        <color rgb="FF000000"/>
        <rFont val="Arial"/>
        <family val="2"/>
      </rPr>
      <t>101,3%</t>
    </r>
  </si>
  <si>
    <t>Informe de Indicadores de  Gestión Junio 2024 Grupo Servicio al Ciudadano – GSC</t>
  </si>
  <si>
    <t xml:space="preserve">Porcentaje de oportunidad en la respuesta a PQRSD
</t>
  </si>
  <si>
    <t>Número total de respuestas  a PQRSD proyectadas oportunamente.</t>
  </si>
  <si>
    <t xml:space="preserve"> ((Número total de respuestas a PQRSD proyectadas en términos de ley durante el periodo) /(Número total de PQRSD elevadas ante la entidad durante el periodo))*100
</t>
  </si>
  <si>
    <r>
      <rPr>
        <sz val="10"/>
        <color rgb="FF000000"/>
        <rFont val="Arial"/>
        <family val="2"/>
      </rPr>
      <t xml:space="preserve">A través del indicador se busca evidenciar la gestión adelantada por el Grupo de Servicio al Ciudadano en relación a la oportunidad de respuesta a las Peticiones, Quejas, Reclamos, Sugerencias y Denuncias-PQRSD, elevadas por los ciudadanos ante la Unidad Nacional de Protección, y en el evento de ser necesario formular las recomendaciones pertinentes a las dependencias que de acuerdo con la normatividad vigente, incumplan con los términos de respuesta.
</t>
    </r>
    <r>
      <rPr>
        <b/>
        <sz val="10"/>
        <color rgb="FF000000"/>
        <rFont val="Arial"/>
        <family val="2"/>
      </rPr>
      <t xml:space="preserve">
Resultados 2do.trimestre 2024:
Abril:  </t>
    </r>
    <r>
      <rPr>
        <sz val="10"/>
        <color rgb="FF000000"/>
        <rFont val="Arial"/>
        <family val="2"/>
      </rPr>
      <t xml:space="preserve">Número total de respuestas a PQRSD proyectadas en términos de ley durante el periodo: </t>
    </r>
    <r>
      <rPr>
        <b/>
        <sz val="10"/>
        <color rgb="FF000000"/>
        <rFont val="Arial"/>
        <family val="2"/>
      </rPr>
      <t xml:space="preserve">1.919
</t>
    </r>
    <r>
      <rPr>
        <sz val="10"/>
        <color rgb="FF000000"/>
        <rFont val="Arial"/>
        <family val="2"/>
      </rPr>
      <t xml:space="preserve">          Número total de PQRSD elevadas ante la entidad durante el periodo: </t>
    </r>
    <r>
      <rPr>
        <b/>
        <sz val="10"/>
        <color rgb="FF000000"/>
        <rFont val="Arial"/>
        <family val="2"/>
      </rPr>
      <t xml:space="preserve">1.978
</t>
    </r>
    <r>
      <rPr>
        <sz val="10"/>
        <color rgb="FF000000"/>
        <rFont val="Arial"/>
        <family val="2"/>
      </rPr>
      <t xml:space="preserve">          Porcentaje de cumplimiento:</t>
    </r>
    <r>
      <rPr>
        <b/>
        <sz val="10"/>
        <color rgb="FF000000"/>
        <rFont val="Arial"/>
        <family val="2"/>
      </rPr>
      <t xml:space="preserve"> 97%
Mayo:</t>
    </r>
    <r>
      <rPr>
        <sz val="10"/>
        <color rgb="FF000000"/>
        <rFont val="Arial"/>
        <family val="2"/>
      </rPr>
      <t xml:space="preserve">  Número total de respuestas a PQRSD proyectadas en términos de ley durante el periodo:</t>
    </r>
    <r>
      <rPr>
        <b/>
        <sz val="10"/>
        <color rgb="FF000000"/>
        <rFont val="Arial"/>
        <family val="2"/>
      </rPr>
      <t xml:space="preserve"> 2.007
</t>
    </r>
    <r>
      <rPr>
        <sz val="10"/>
        <color rgb="FF000000"/>
        <rFont val="Arial"/>
        <family val="2"/>
      </rPr>
      <t xml:space="preserve">            Número total de PQRSD elevadas ante la entidad durante el periodo:</t>
    </r>
    <r>
      <rPr>
        <b/>
        <sz val="10"/>
        <color rgb="FF000000"/>
        <rFont val="Arial"/>
        <family val="2"/>
      </rPr>
      <t xml:space="preserve"> 2.069
</t>
    </r>
    <r>
      <rPr>
        <sz val="10"/>
        <color rgb="FF000000"/>
        <rFont val="Arial"/>
        <family val="2"/>
      </rPr>
      <t xml:space="preserve">            Porcentaje de cumplimiento: </t>
    </r>
    <r>
      <rPr>
        <b/>
        <sz val="10"/>
        <color rgb="FF000000"/>
        <rFont val="Arial"/>
        <family val="2"/>
      </rPr>
      <t xml:space="preserve">97%
</t>
    </r>
    <r>
      <rPr>
        <sz val="10"/>
        <color rgb="FF000000"/>
        <rFont val="Arial"/>
        <family val="2"/>
      </rPr>
      <t xml:space="preserve"> 
</t>
    </r>
    <r>
      <rPr>
        <b/>
        <sz val="10"/>
        <color rgb="FF000000"/>
        <rFont val="Arial"/>
        <family val="2"/>
      </rPr>
      <t xml:space="preserve">Junio: </t>
    </r>
    <r>
      <rPr>
        <sz val="10"/>
        <color rgb="FF000000"/>
        <rFont val="Arial"/>
        <family val="2"/>
      </rPr>
      <t xml:space="preserve">  Número total de respuestas a PQRSD proyectadas en términos de ley durante el periodo: </t>
    </r>
    <r>
      <rPr>
        <b/>
        <sz val="10"/>
        <color rgb="FF000000"/>
        <rFont val="Arial"/>
        <family val="2"/>
      </rPr>
      <t xml:space="preserve">1.563
</t>
    </r>
    <r>
      <rPr>
        <sz val="10"/>
        <color rgb="FF000000"/>
        <rFont val="Arial"/>
        <family val="2"/>
      </rPr>
      <t xml:space="preserve">             Número total de PQRSD elevadas ante la entidad durante el periodo:</t>
    </r>
    <r>
      <rPr>
        <b/>
        <sz val="10"/>
        <color rgb="FF000000"/>
        <rFont val="Arial"/>
        <family val="2"/>
      </rPr>
      <t xml:space="preserve"> 1.579
</t>
    </r>
    <r>
      <rPr>
        <sz val="10"/>
        <color rgb="FF000000"/>
        <rFont val="Arial"/>
        <family val="2"/>
      </rPr>
      <t xml:space="preserve">             Porcentaje de cumplimiento: </t>
    </r>
    <r>
      <rPr>
        <b/>
        <sz val="10"/>
        <color rgb="FF000000"/>
        <rFont val="Arial"/>
        <family val="2"/>
      </rPr>
      <t xml:space="preserve">98.98%
</t>
    </r>
    <r>
      <rPr>
        <sz val="10"/>
        <color rgb="FF000000"/>
        <rFont val="Arial"/>
        <family val="2"/>
      </rPr>
      <t xml:space="preserve"> 
Total de respuestas a PQRSD proyectadas en términos de ley durante el trimestre:</t>
    </r>
    <r>
      <rPr>
        <b/>
        <sz val="10"/>
        <color rgb="FF000000"/>
        <rFont val="Arial"/>
        <family val="2"/>
      </rPr>
      <t xml:space="preserve"> 5.489
</t>
    </r>
    <r>
      <rPr>
        <sz val="10"/>
        <color rgb="FF000000"/>
        <rFont val="Arial"/>
        <family val="2"/>
      </rPr>
      <t xml:space="preserve">Total de PQRSD elevadas ante la entidad durante el trimestre: </t>
    </r>
    <r>
      <rPr>
        <b/>
        <sz val="10"/>
        <color rgb="FF000000"/>
        <rFont val="Arial"/>
        <family val="2"/>
      </rPr>
      <t xml:space="preserve">5.626
</t>
    </r>
    <r>
      <rPr>
        <sz val="10"/>
        <color rgb="FF000000"/>
        <rFont val="Arial"/>
        <family val="2"/>
      </rPr>
      <t xml:space="preserve">Porcentaje de cumplimiento durante el trimestre: </t>
    </r>
    <r>
      <rPr>
        <b/>
        <sz val="10"/>
        <color rgb="FF000000"/>
        <rFont val="Arial"/>
        <family val="2"/>
      </rPr>
      <t>97.56%</t>
    </r>
  </si>
  <si>
    <r>
      <t>Informes de seguimiento a PQRSD de la Entidad 2024
Abril:</t>
    </r>
    <r>
      <rPr>
        <sz val="10"/>
        <color rgb="FF0070C0"/>
        <rFont val="Arial"/>
        <family val="2"/>
      </rPr>
      <t xml:space="preserve"> https://www.unp.gov.co/wp-content/uploads/2024/05/INFORME-DE-SEGUIMIENTO-A-PQRSD-DE-LA-ENTIDAD-ABRIL-2024-firmado.pdf</t>
    </r>
    <r>
      <rPr>
        <b/>
        <sz val="10"/>
        <rFont val="Arial"/>
        <family val="2"/>
      </rPr>
      <t xml:space="preserve">
Mayo: </t>
    </r>
    <r>
      <rPr>
        <sz val="10"/>
        <color rgb="FF0070C0"/>
        <rFont val="Arial"/>
        <family val="2"/>
      </rPr>
      <t>https://www.unp.gov.co/wp-content/uploads/2024/06/INFORME-DE-SEGUIMIENTO-A-PQRSD-MAYO-2024-1.pdf</t>
    </r>
    <r>
      <rPr>
        <b/>
        <sz val="10"/>
        <rFont val="Arial"/>
        <family val="2"/>
      </rPr>
      <t xml:space="preserve">
Junio:</t>
    </r>
    <r>
      <rPr>
        <b/>
        <sz val="10"/>
        <color rgb="FF000000"/>
        <rFont val="Arial"/>
        <family val="2"/>
      </rPr>
      <t xml:space="preserve"> </t>
    </r>
    <r>
      <rPr>
        <sz val="10"/>
        <color rgb="FF0070C0"/>
        <rFont val="Arial"/>
        <family val="2"/>
      </rPr>
      <t>https://www.unp.gov.co/wp-content/uploads/2024/07/INFORME-SEGUIMIENTO-A-PQRSD-JUNIO.pdf</t>
    </r>
  </si>
  <si>
    <t>Nivel de satisfacción en la atención al Ciudadano</t>
  </si>
  <si>
    <t>Total de usuarios satisfechos con la atención brindada por los asesores del Grupo de Servicio al Ciudadano, en las atenciónes realizadas por los canales presencial y telefónico.Se entiende como un usario satisfecho aquel que califica entre 4 y 5 las preguntas formuladas en la encuesta.</t>
  </si>
  <si>
    <t>((Número de usuarios satisfechos) / (Número total de encuestas aplicadas a los ciudadanos por los canales de Atención presencial y telefónica))*100</t>
  </si>
  <si>
    <r>
      <rPr>
        <sz val="10"/>
        <color rgb="FF000000"/>
        <rFont val="Arial"/>
        <family val="2"/>
      </rPr>
      <t xml:space="preserve">A través del indicador, se busca evidenciar la percepción que tienen los ciudadanos, solicitantes y beneficiarios del Programa de Prevención y Protección de la UNP, con relación a la calidad del servicio ofrecido durante la atención a sus PQRSD de manera presencial y telefónica, por parte de los asesores del GSC y los colaboradores asignados a los Grupos Regionales de Protección y con  la información obtenida, realizar  retroalimentación, que permita la toma de decisiones que contribuyan a la mejora continua y garanticen la participación ciudadana.
</t>
    </r>
    <r>
      <rPr>
        <b/>
        <sz val="10"/>
        <color rgb="FF000000"/>
        <rFont val="Arial"/>
        <family val="2"/>
      </rPr>
      <t xml:space="preserve">
Resultados 2do.trimestre 2024:
</t>
    </r>
    <r>
      <rPr>
        <sz val="10"/>
        <color rgb="FF000000"/>
        <rFont val="Arial"/>
        <family val="2"/>
      </rPr>
      <t>Número de usuarios satisfechos durante el trimestre</t>
    </r>
    <r>
      <rPr>
        <b/>
        <sz val="10"/>
        <color rgb="FF000000"/>
        <rFont val="Arial"/>
        <family val="2"/>
      </rPr>
      <t xml:space="preserve">: 189
</t>
    </r>
    <r>
      <rPr>
        <sz val="10"/>
        <color rgb="FF000000"/>
        <rFont val="Arial"/>
        <family val="2"/>
      </rPr>
      <t>Número total de encuestas aplicadas a los ciudadanos por los canales de Atención presencial y telefónica durante el trimestre</t>
    </r>
    <r>
      <rPr>
        <b/>
        <sz val="10"/>
        <color rgb="FF000000"/>
        <rFont val="Arial"/>
        <family val="2"/>
      </rPr>
      <t xml:space="preserve">: 189
</t>
    </r>
    <r>
      <rPr>
        <sz val="10"/>
        <color rgb="FF000000"/>
        <rFont val="Arial"/>
        <family val="2"/>
      </rPr>
      <t>Porcentaje de cumplimiento durante el trimestre:</t>
    </r>
    <r>
      <rPr>
        <b/>
        <sz val="10"/>
        <color rgb="FF000000"/>
        <rFont val="Arial"/>
        <family val="2"/>
      </rPr>
      <t xml:space="preserve"> 100%</t>
    </r>
  </si>
  <si>
    <r>
      <t>Informes Encuesta de Satisfacción al Ciudadano.
Abril</t>
    </r>
    <r>
      <rPr>
        <sz val="10"/>
        <color rgb="FF000000"/>
        <rFont val="Arial"/>
        <family val="2"/>
      </rPr>
      <t xml:space="preserve">: </t>
    </r>
    <r>
      <rPr>
        <sz val="10"/>
        <color rgb="FF0070C0"/>
        <rFont val="Arial"/>
        <family val="2"/>
      </rPr>
      <t>https://www.unp.gov.co/wp-content/uploads/2024/04/Informe-de-encuestas-de-satisfaccion-al-ciudadano-abril-FIRMADO.pdf</t>
    </r>
    <r>
      <rPr>
        <b/>
        <sz val="10"/>
        <color rgb="FF000000"/>
        <rFont val="Arial"/>
        <family val="2"/>
      </rPr>
      <t xml:space="preserve">
Mayo:</t>
    </r>
    <r>
      <rPr>
        <sz val="10"/>
        <color rgb="FF000000"/>
        <rFont val="Arial"/>
        <family val="2"/>
      </rPr>
      <t xml:space="preserve"> </t>
    </r>
    <r>
      <rPr>
        <sz val="10"/>
        <color rgb="FF0070C0"/>
        <rFont val="Arial"/>
        <family val="2"/>
      </rPr>
      <t>https://www.unp.gov.co/wp-content/uploads/2024/06/INFORME-DE-ENCUENTAS-DE-SATISFACCION-MAYO-2024.pdf</t>
    </r>
    <r>
      <rPr>
        <b/>
        <sz val="10"/>
        <color rgb="FF000000"/>
        <rFont val="Arial"/>
        <family val="2"/>
      </rPr>
      <t xml:space="preserve">
Junio: </t>
    </r>
    <r>
      <rPr>
        <sz val="10"/>
        <color rgb="FF0070C0"/>
        <rFont val="Arial"/>
        <family val="2"/>
      </rPr>
      <t>https://www.unp.gov.co/wp-content/uploads/2024/07/INFORME-ENCUESTAS-DE-SATISFACCION-JUNIO.pdf</t>
    </r>
  </si>
  <si>
    <t>Nivel de satisfacción de los usuarios en la prestación del servicio de protección.</t>
  </si>
  <si>
    <t>Total de usuarios satisfechos con la prestación del servicio de protección de la UNP. Se entiende como un usario satisfecho aquel que califica entre 4 y 5 las preguntas formuladas en la encuesta.</t>
  </si>
  <si>
    <t xml:space="preserve">((Número de beneficiarios satisfachos / Número total de beneficiarios encuestados ))*100   </t>
  </si>
  <si>
    <t>N/A</t>
  </si>
  <si>
    <t>Gestión Documental</t>
  </si>
  <si>
    <t>Gestionar el cumplimiento de la política de gestión documental y la adecuada Administración de Archivos en la UNP para propiciar la transparencia en la gestión pública y el acceso a los archivos como garante de los derechos de los ciudadanos, los servidores públicos y las entidades del Estado.</t>
  </si>
  <si>
    <t>Ejecución del PINAR</t>
  </si>
  <si>
    <t>Detro del PINAR encontramos actividades a desarrollar tanto del proceso de Gestión Documental como del proceso de Tecnolo´gia cada uno con su respectivo cronograma.</t>
  </si>
  <si>
    <t>(N° de Actividades Cumplidas para el Trimestre en el PINAR / N° de Actividades programadas para el trimestre en el PINAR)*100</t>
  </si>
  <si>
    <t>La ejecucion de las Actividades definidas dentro del PINAR dependen del Proyecto de Inversion "Fortalecimiento del Proceso de Gestión Documental de la UNP a nivel nacional” con el código BPIN 202400000000022.El cual esta en la etapa de proceso de Traslado de Recursos, por lo tanto para corte primer trimestre no fue posible cumplir con las actividades establecidas en el mismo.</t>
  </si>
  <si>
    <t>https://unproteccion-my.sharepoint.com/:b:/g/personal/andres_duque_unp_gov_co/EWVJKG-5-3lLqRexInT8LQoBR7EgdWDbosJaAJG4UZIfEQ?e=z8eQPj</t>
  </si>
  <si>
    <t>Porcentaje de avance de las actividades a cargo del Proceso Gestión Documental del Proyecto Modernización de un Sistema de Gestión Documental en la UNP a nivel nacional para la vigencia 2021 - 2023</t>
  </si>
  <si>
    <t>En el proyecto de inversión se tienen 4 metas para el 2021 Orgnaización de Archivos, Digitalización, Actualización o creación de los Instrumentos de Gestión Documental y Capacitación</t>
  </si>
  <si>
    <t>(Porcentaje ejecutado de las actividades del Proyecto Modernización de un Sistema de Gestión Documental en la UNP a nivel nacional / Porcentaje total de las actividades programadas del Proyecto de Modernización de un Sistema de Gestión Documental en la UNP a nivel nacional)*100</t>
  </si>
  <si>
    <t>El Proyecto de Inversion "Fortalecimiento del Proceso de Gestión Documental de la UNP a nivel nacional” con el código BPIN 202400000000022.Actualmente se encuentra en viabilizacion de los recursos por parte del DNP por lo cuañ no se a podido iniciar su ejecucion.</t>
  </si>
  <si>
    <t>https://unproteccion-my.sharepoint.com/:u:/g/personal/andres_duque_unp_gov_co/EZ4Wy6Bv--RJljf1lNcQjX4Bt4ahB_uP58h89jmjz9NrDg?e=oQICmS</t>
  </si>
  <si>
    <t>Porcentaje de Ejecución del PGD</t>
  </si>
  <si>
    <t>Medir la efectividad del proceso al evidenciar el cumplimiento satisfactorio del Programa de Gestión Documental</t>
  </si>
  <si>
    <t>(Número de actividades del Programa de Gestión Documental Ejecutadas satisfactoriamente/Total de actividades ejecutadas del Programa de Gestión Documental ejecutadas)*100</t>
  </si>
  <si>
    <t>Gestión Financiera</t>
  </si>
  <si>
    <t>Establecer y ejecutar las actividades para el registro, ejecución, control y análisis financiero de la Entidad, con el fin de salvaguardar el suministro de los recursos económicos para llevar a cabo el cumplimiento de la misión de la Unidad Nacional de Protección- UNP.</t>
  </si>
  <si>
    <t>Porcentaje de Ejecución del PAC</t>
  </si>
  <si>
    <t>Medir la eficacia del proceso a través de establecer la ejecución efectiva del Plan Anual de Caja que se solicita</t>
  </si>
  <si>
    <t xml:space="preserve">(Plan Anual de Caja Mensualizado Ejecutado durante el Trimestre/Plan Anual de Caja Mensualizado solicitado)*100
</t>
  </si>
  <si>
    <t>A JUNIO 30 de 2024, se obtuvo un cumplimiento en la ejecución de PAC del 99,55%, es decir que se realizaron pagos por $905.931.760.227,15 millones sobre un total de PAC disponible de $910.068.434.804,99 millones.
El indicador de PAC a cierre del segundo trimestre estuvo por encima con relación a la magnitud programada del 95%. 
El indicador de PAC a cierre del segundo trimestre se cumplió en un 104,78% con relación a la magnitud programada del 95%, esto es (99,55% / 95% = 104,78%).</t>
  </si>
  <si>
    <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t>
  </si>
  <si>
    <t xml:space="preserve">Oportunidad en las Obligcaciones Pagadas </t>
  </si>
  <si>
    <t>Medir la agilidad y protitud en los trámites de pago por conceptos de bienes y servicios</t>
  </si>
  <si>
    <t xml:space="preserve"> (Número de Obligaciones Causadas/ Total de obligaciones radicadas en el período)*100
</t>
  </si>
  <si>
    <t>Para el segundo  trimestre de la vigencia 2024, nuestro indicador de eficiencia se analiza de la siguiente manera: Para un total de 22.704 obligaciones radicadas de las cuales se causaron las mismas 22.704. Obteiendo así un 100% de eficiencia en este indicador.</t>
  </si>
  <si>
    <t>https://unproteccion-my.sharepoint.com/:x:/g/personal/andres_duque_unp_gov_co/EUXCUAC4mb5IjjwWxe4Loj4BtfpKZ2WAlK_uJpyL4yviPw?e=5WI57N</t>
  </si>
  <si>
    <t>Efectividad en el registro de las operaciones realizadas</t>
  </si>
  <si>
    <t>Medir la gestión del pago sobre las obligaciones radicadas para su pago</t>
  </si>
  <si>
    <t xml:space="preserve"> (Número de Obligaciones radicadas para el pago en el perído/ Total Obligaciones pagadas pagadas en el período)*100
</t>
  </si>
  <si>
    <t>Para el segundo  trimestre de la vigencia 2024, nuestro indicador de efectividad (Impacto-Valor Público) se analiza de la siguiente manera: Para un total de 22.704 obligaciones radicadas de las cuales se pagaron en su totalidad de las mismas 22.704. Obteniendo así un 100% de efectividad en este indicador.</t>
  </si>
  <si>
    <t>https://unproteccion-my.sharepoint.com/:x:/g/personal/andres_duque_unp_gov_co/ERYWreHr2p1OvNYF1Ld0_coB2IQZGcAyRtL7DrvCa4Ufdg?e=bKRF4e</t>
  </si>
  <si>
    <t>Gestión Contractual</t>
  </si>
  <si>
    <t>Adquirir y proveer bienes y servicios para satisfacer las necesidades de la Unidad Nacional de Protección -UNP para el cumplimiento de la misión de la Entidad.</t>
  </si>
  <si>
    <t>Porcentaje de Ejecución del Plan Anual de Adquisiciones del proceso gestión contractual</t>
  </si>
  <si>
    <t>Medir la eficacia de la contratación a través de la ejecución del Plan Anual de Adquisiciones</t>
  </si>
  <si>
    <t xml:space="preserve">(Número de Procesos ejecutados del grupo de contratos en el Período / Número de Procesos Programados del grupo de contratos en el período)*100
</t>
  </si>
  <si>
    <t>En el Plan Anual de Adquisiciones se estimó la publicación de 284 procesos de contratación directa y procesos de selección. El Grupo de Contratación publicó en el SECOP II y en la TVEC 227 procesos en total. Es de resaltar que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</si>
  <si>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https://unproteccion-my.sharepoint.com/:f:/g/personal/nelly_camargo_unp_gov_co/Eo5tg52D7CVLqoDMJ0NltTQBIrt4gLM_adc-Z1sPfrtKqg?e=kdOXb1</t>
  </si>
  <si>
    <t>Porcentaje de Ejecución del Plan Anual de Adquisiciones  según lo programado</t>
  </si>
  <si>
    <t>Medir la oportunidad en la ejecución contractual a través del cumplimiento oportuno de lo programado en el Plan Anual de Adquisicion</t>
  </si>
  <si>
    <t xml:space="preserve">
( Presupuesto contratado o comprometido en el Período
/Presupuesto proyectado en el PAA en el período)*100
</t>
  </si>
  <si>
    <t>Para el segundo trimestre y de conformidad con lo publicado en el SECOP, en el PAA se estimó que el total a comprometer correspondía a un valor de $190.223.051.907. El Grupo de Contratación en el periodo a analizar, comprometió un total de $163.261.915.154.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</si>
  <si>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Gestión de Administración de bienes y servicios</t>
  </si>
  <si>
    <t>Identificar, disponer y administrar aquellos recursos requeridos para la prestación de los servicios eficaz y eficientemente, en las cantidades y cualidades necesarias, así como las condiciones de ambiente y seguridad laboral propicias para que los riesgos asociados no se materialicen.</t>
  </si>
  <si>
    <t>Reclamaciones ante la Aseguradora</t>
  </si>
  <si>
    <t>Nos indica el nivel de cumplimiento de los requisitos establecidos por la aseguradora con el fin de cubrir el siniestro reportado</t>
  </si>
  <si>
    <t>(Número de reclamaciones presentadas con cumplimiento de requisitos a la aseguradora / Número total de Reclamaciones presentadas a la aseguradora)*100</t>
  </si>
  <si>
    <t xml:space="preserve">Se presentaron veinticuatro (24) reclamaciones de siniestros con cumplimiento de requisitos a las compañías aseguradoras, se cumplio con el 100% </t>
  </si>
  <si>
    <t>https://unproteccion-my.sharepoint.com/:w:/g/personal/andres_duque_unp_gov_co/EZGlf67e3-RJgswxZgfpek8BbhDMl6KLeMTaOelj-QJM5g?e=VSzHwJ</t>
  </si>
  <si>
    <t>Porcentaje de Bienes Consumibles Inventariados en el Período</t>
  </si>
  <si>
    <t>Medir la eficacia del control de los bienes almacenados en bodega</t>
  </si>
  <si>
    <r>
      <t xml:space="preserve">(Cantidad de bienes consumibles inventariados en bodega/Cantidad de bienes consumibles existentes en el sistema TNS en el período)*100
</t>
    </r>
    <r>
      <rPr>
        <sz val="10"/>
        <color rgb="FFFF5B5F"/>
        <rFont val="Arial"/>
        <family val="2"/>
      </rPr>
      <t xml:space="preserve"> </t>
    </r>
  </si>
  <si>
    <t>(Cantidad de Bienes Consumibles Inventariados en Bodega  / Cantidad Bienes Consumibles Existentes en el Sistema TNS en el Periodo) * 100%
(36,174 / 36,174) * 100 %
Una vez realizado el inventario para el II trimestre del 2024 en la bodega de consumibles, se registra que el indicador cumplió 100% ya que los elementos registrados en el sistema de información de inventarios TNS coinciden con el stock físico disponible en bodega.</t>
  </si>
  <si>
    <t>https://unproteccion-my.sharepoint.com/:b:/g/personal/andres_duque_unp_gov_co/EUyzmVTVENpGqAlb_QIpP64BitB8bYu2fZF6XNQakkKFmw?e=1aKfV3</t>
  </si>
  <si>
    <t>Solicitudes de Comisiones y Autorizaciones de Viaje en el módulo viáticos SIIF Nación</t>
  </si>
  <si>
    <t>Medir la eficacia respecto a continuar con el proceso relacionado con las solicitudes de comisiones de servicio y autorizaciones de viaje, sujeto al cumplimiento de los tiempos estipulados en la resolución vigente</t>
  </si>
  <si>
    <t>(N° Solicitudes de cargadas en el módulo viáticos SIIF Nación/N° Total de Solicitudes remitidas al GCSAV en los tiempos estipulados en la normatividad vigente)*100</t>
  </si>
  <si>
    <t>Durante el Segundo (II) trimestre del año, el Grupo  de las Comisiones de Servicios y Autorizaciones de Viaje ( solicitudescomisiones@unp.gov.co) ha procesado un total de 3.401 solicitudes de comisión y autorización de viaje correspondientes a los meses de Abril (1176), mayo (1,231) y junio (994) del año fiscal 2024, cumpliendo así con el indicador de eficacia al 100%.</t>
  </si>
  <si>
    <t>https://unproteccion.sharepoint.com/:f:/s/sth/gcsav/EmwDH237JDNIqaCSkybd5MABlLUnk2qg26AuLwLxHe_mBg?e=ABy9nH</t>
  </si>
  <si>
    <t>Solicitud de Mantenimiento Vehículos Propios de la UNP</t>
  </si>
  <si>
    <t>Medir la eficiencia en el resultado alcanzado y los recursos utilizados</t>
  </si>
  <si>
    <t>(Número de solicitudes de mantenimiento preventivo y/o correctivo de vehículos en el período/Número de mantenimientos de vehículos aprobados en el período)*100</t>
  </si>
  <si>
    <t>Para el II trimestre se recibieron y aprobaron veinticinco (25) solicitudes de mantenimiento, servicios que de acuerdo con el seguimiento se cumplieron con la siguiente discriminación: 8 de tipo preventivo, 4 de tipo correctivo y 13 mixtos, cumpliendo con la meta del 100% de solicitudes atendidas sobre recibidas; para el mes de abril el procedimiento de mantenimiento de vehículos propios se encontraba en proceso de contratación para la prestación del servicio.
Los anteriores resultado se deben al seguimiento de los procesos establecidos y la gestión oportuna por parte del grupo de mantenimiento de vehiculos en cuanto a tiempos de atención de las solicitudes, seguimiento y control del diagnostico del automotor y entregas a satisfacción.</t>
  </si>
  <si>
    <t>https://unproteccion.sharepoint.com/:f:/r/sites/sg/gga/Mantenimiento_2019/Mantenimiento%20Vehiculos%20Propios/MANTENIMIENTO%20VEHICULOS%20PROPIOS/APOYO/Soportes%202024/SEGUIMIENTO%20PLAN%20DE%20MANTENIMIENTO%20AUTOMOTORES%20II%20TRIMESTRE/FACTURACI%C3%93N%20II%20TRIMESTRE?csf=1&amp;web=1&amp;e=01jlli</t>
  </si>
  <si>
    <t>Porcentaje de disposición y suministro de recursos requeridos en los términos establecidos</t>
  </si>
  <si>
    <t>(Número de pedidos entregados oportunamente/Número de pedidos aprobados)*100</t>
  </si>
  <si>
    <t>Se cumplió con el indicador. Las solicitudes de requerimiento de bienes y/o elementos (elementos de oficina, insumos de papelería y consumibles de impresión) allegadas, se despacharon en su totalidad para suplir las necesidades de cada uno de los grupos de trabajo en el desempeño de sus funciones.
= ((1532) / (1532)) * 100 %</t>
  </si>
  <si>
    <t>https://unproteccion-my.sharepoint.com/:b:/g/personal/andres_duque_unp_gov_co/EUk1A6Qf_SpMuwPRYGn9whoBKl-HuD4YUE4RtVi6ivHJxA?e=Ksx4Vh</t>
  </si>
  <si>
    <t>Tiempo de respuesta a los Derechos de Petición por Presuntas inconsistencias en las solicitudes de comisiones, autorizaciones de viaje y gastos de viaje</t>
  </si>
  <si>
    <t>Medir la eficiencia en relación a los tiempos de respuesta de los Derechos de Petición allegados al grupo en relación a inconsistencias de solicitudes de Comisiones de Servicio, Autorizaciones de Viaje y Gastos de Viaje</t>
  </si>
  <si>
    <t>(Sumatoria de los días de respuesta a los Derechos de Petición/(N° de Derechos de petición atendidos * # de días máx permitidos por la Ley))*100</t>
  </si>
  <si>
    <t xml:space="preserve">Para el II  trimestre cumpliendo con el indicador de eficacia al 100%, se  radicaron al Grupo Comisiones de servicios y Autorizaciones de Viaje, Seis (6) derechos de petición que fueron resueltos dentro de términos. Es de aclarar que la cantidad de derechos de petición se redujo significativamente por el módulo- SIIF ya que los pagos se realizan ahora de forma anticipada, contrario a lo que sucedía anterior mente y era objeto de petición. </t>
  </si>
  <si>
    <t>Porcentaje de disposición y suministro de recursos requeridos satisfactoriamente</t>
  </si>
  <si>
    <t>Nos permite realizar seguimiento al estado de la asignación a los funcionarios y/o contratistas de los recursos a cargo</t>
  </si>
  <si>
    <t>(Transferencia de bienes realizadas/Total de transferencias de bienes recibidas en el período)*100</t>
  </si>
  <si>
    <t>Las solicitudes allegadas para realizar movimientos de bienes en el sistema de información de inventarios TNS entre funcionarios y/o servidores del mismo grupo de trabajo o diferentes dependencias, se realizaron en su totalidad. Se cumplió en un 100% la meta del indicador, permitiendo mantener actualizado el inventario de los activos de la Entidad.
= ((568) / (568)) * 100%</t>
  </si>
  <si>
    <t>https://unproteccion-my.sharepoint.com/:b:/g/personal/andres_duque_unp_gov_co/EXPTLfdf_-pCuYQ_ZWkhpbIBrVFSqXc7OfhRmHjz3ye7bg?e=aXMQUa</t>
  </si>
  <si>
    <t>Capacitaciones a Funcionarios y contratistas sobre los procedimientos y responsabilidades en el proceso de comisiones y autorizaciones de viaje</t>
  </si>
  <si>
    <t>Permite contemplar las dudas de los funionarios y/o contratistas respecto al marco normativo vigente y con ello evitar las diferentes novedades presentadas</t>
  </si>
  <si>
    <t>(Número de capacitaciones realizadas a funcionarios y contratistas de la entidad / Número de capacitaciones programadas)*100</t>
  </si>
  <si>
    <t>Durante el Segundo (II) trimestre de la vigencia 2024, se logró cumplir al 100% con el indicador de efectividad. Se llevó a cabo las capacitaciones virtuales, la socialización y sensibilizaciones presenciales en territorio con servidores públicos y/o contratistas. En total, participaron 197 personas de forma virtual, mientras que, en las sesiones presenciales, tanto en las regionales como en la sede principal, asistieron 540 personas. Esto suma un total de 737 personas sensibilizadas durante el periodo mencionado.</t>
  </si>
  <si>
    <t>https://unproteccion.sharepoint.com/:f:/s/sth/gcsav/EmwDH237JDNIqaCSkybd5MABlLUnk2qg26AuLwLxHe_mBg?e=WSc5Wd</t>
  </si>
  <si>
    <t>Gestión Jurídica</t>
  </si>
  <si>
    <t>Asesorar jurídicamente a la Unidad Nacional de Protección-UNP mediante representación judicial,  administrativa y la gestión normativa en defensa de sus intereses, para reducir los eventos generadores del daño antijurídico, fortalecer la seguridad jurídica y el cumplimiento legal.</t>
  </si>
  <si>
    <t>Porcentaje de Asesorías jurídicas mediante representación judicial,  administrativa y la gestión normativa realizadas</t>
  </si>
  <si>
    <t>Medir la eficacia del proceso al establecer las asesorías jurídicas realizadas durante el período</t>
  </si>
  <si>
    <t>(Asesorías Jurídicas realizadas mediante representación judicial,  administrativa y la gestión normativa gestionadas/Total de Asesorías Jurídicas mediante representación judicial,  administrativa y la gestión normativa recibidas)*100</t>
  </si>
  <si>
    <t>II Trimestre 2024:  Se obtiene un resultado del 100% en la medición del periodo, y relativo a la meta establecida del 100%. En total se realizaron 146 asesorías Jurídicas mediante representación judicial,  administrativa.  Reflejando una interpretación cualitativa “SATISFACTORIA” de acuerdo con el manual Gestión de Indicadores de código DEP-MA-01. "</t>
  </si>
  <si>
    <t>Extraido de la base de datos GJU-FT-27 FORMATO BASE DE CONTROL Y SEGUIMIENTO A PROCESOS JUDICIALES. Disponible en: 
https://unproteccion.sharepoint.com/:x:/r/sites/oaj/CALIDAD/2024/INDICADORES%20DE%20GESTI%C3%93N/reporte%20I%20semestre/BASE%20NOTIFICACIONES%20PROCESAL%20JUNIO%202024.xlsx?d=w5e317037bec241a187b9efd30018b71b&amp;csf=1&amp;web=1&amp;e=gBuLfF</t>
  </si>
  <si>
    <t>Variación del número de acciones de tutela que invoquen derecho de petición del año en curso respecto del año anterior</t>
  </si>
  <si>
    <t>Medir la eficacia del proceso en sentido de disminuir la cantidad de tutela consecuentes a la indebida del derecho de petición respecto al año anterior</t>
  </si>
  <si>
    <t xml:space="preserve">(No. De tutelas que invocan derecho de petición del año en curso / No. De tutelas que invocan derecho de petición del año anterior) * 100 </t>
  </si>
  <si>
    <t>II Trimestre 2024:  Se obtiene un resultado de 45 acciones de tutelas  que invocan  derecho de petición frente a las 114 radicadas durante la vigencia 2023. Disminue el número de tutelas radicadas de manera significativa.  Reflejando una interpretación cualitativa “ACEPTABLE” de acuerdo con el manual Gestión de Indicadores de código DEP-MA-01. "</t>
  </si>
  <si>
    <t>Extraido de la base de datos GJU-FT 15 FORMATO BASE DE DATOS DE TUTELA. Disponible en: 
https://unproteccion.sharepoint.com/:x:/r/sites/oaj/CALIDAD/2024/INDICADORES%20DE%20GESTI%C3%93N/reporte%20I%20semestre/BASE%20NOTIFICACIONES%20PROCESAL%20JUNIO%202024.xlsx?d=w5e317037bec241a187b9efd30018b71b&amp;csf=1&amp;web=1&amp;e=gBuLfF</t>
  </si>
  <si>
    <t>Oportunidad en la atención de las actuaciones procesales</t>
  </si>
  <si>
    <t>Medir la eficiencia del proceso al establecer la oportunidad en cumplir con las actuaciones procesales en los términos establecidos</t>
  </si>
  <si>
    <t>(Actuaciones Procesales realizadas en el término establecido/Actuaciones procesales programadas por los despachos)*100</t>
  </si>
  <si>
    <t>II Trimestre 2024:  Se obtiene un resultado del 100% en la medición del periodo, y relativo a la meta establecida del 100%. En total se realizaron 146 actuaciones procesales en la cual se obtuvo la oportunidad de cumplir con las actuaciones procesales en los términos establecidos.  Reflejando una interpretación cualitativa “SATISFACTORIA” de acuerdo con el manual Gestión de Indicadores de código DEP-MA-01. "</t>
  </si>
  <si>
    <t>Tasa de Éxito Procesal</t>
  </si>
  <si>
    <t>Medir la efectividad del proceso al establecer el porcentaje de éxito en los procesos en contra de la entidad</t>
  </si>
  <si>
    <t>(Número de procesos en contra de la entidad terminados con fallo favorable durante el período / Número total de procesos terminados en contra de la entidad durante el período) * 100</t>
  </si>
  <si>
    <t>Gestión Tecnológica</t>
  </si>
  <si>
    <t>Gestionar y ejecutar de manera integral las tecnologías de la información en la UNP como un habilitador e innovador de los procesos, para que por medio de la transformación  se aumente su uso y aprovechamiento; prestando servicios acordes a sus necesidades y capacidades, en un ambiente seguro que contemple la mitigación y tratamiento de los riesgos de seguridad digital, para ser más confiables, eficientes y oportunos en la atención de sus grupos de interés.</t>
  </si>
  <si>
    <t xml:space="preserve">Porcentaje de atención de solicitudes de Soporte Técnico relacionados con la plataforma tecnológica   </t>
  </si>
  <si>
    <t>Medir la eficacia en la atencion  de solicitudes de Soporte Técnico relacionados con la plataforma tecnológica  por los procesos de la Entidad</t>
  </si>
  <si>
    <t>(Solicitudes de soporte técnico atendidos + resago /Total de requermientos solicitudes de soporte técnico allegados )*100</t>
  </si>
  <si>
    <r>
      <rPr>
        <sz val="10"/>
        <color rgb="FF000000"/>
        <rFont val="Arial"/>
        <family val="2"/>
      </rPr>
      <t>INDICADOR: (Solicitudes de soporte técnico atendidos + rezago / Total de requermientos solicitudes de soporte técnico)*100
CANTIDAD DE SOLICITUDES DE SOPORTE TECNICO ATENDIDOS= 8,119
TOTAL DE REQUERIMEINTOS SOLICITUDES DE SOPORTE ALLEGADOS=8,466
((8,119 + (Abril=112, mayo = 153 junio = 82)</t>
    </r>
    <r>
      <rPr>
        <sz val="10"/>
        <color rgb="FFFF0000"/>
        <rFont val="Arial"/>
        <family val="2"/>
      </rPr>
      <t xml:space="preserve"> </t>
    </r>
    <r>
      <rPr>
        <sz val="10"/>
        <color rgb="FF000000"/>
        <rFont val="Arial"/>
        <family val="2"/>
      </rPr>
      <t xml:space="preserve">/ 8,466) * 100 = 96% 
RESULTADO DEL INDICADOR: 96%
Durante el segundo trimestre de 2024, comprendido por los meses de abril, mayo y junio, se ha evidenciado un porcentaje de eficacia del 96%. Este resultado se encuentra dentro del rango del 96% al 100%, por lo cual se concluye que se cumple con el indicador establecido.
</t>
    </r>
    <r>
      <rPr>
        <b/>
        <sz val="10"/>
        <color rgb="FF000000"/>
        <rFont val="Arial"/>
        <family val="2"/>
      </rPr>
      <t>Casos Registrados por Me</t>
    </r>
    <r>
      <rPr>
        <sz val="10"/>
        <color rgb="FF000000"/>
        <rFont val="Arial"/>
        <family val="2"/>
      </rPr>
      <t xml:space="preserve">s:
Abril: 2,843 solicitutes, Mayo: 3,312 solicitudes y Junio: 2,311 solicitudes 
El incremento en la cantidad de casos allegados entre los meses de abril y mayo se atribuye al traslado de sede. En el mes de junio, se retorna a la normalización en el comportamiento de los casos allegados.
Las solicitudes e incidentes allegados y atendidos por los ingenieros de la mesa de servicios se gestionan de acuerdo con la implementación de los lineamientos de buenas prácticas según ITIL. Gracias a esta gestión, se cumplió con la meta prevista para el segundo trimestre, obteniendo un resultado satisfactorio.
Se evidencia que hay solicitudes ingresadas en el mes que no logran ser atendidas en el mismo período; se documentaron 347 rezagos con las siguientes causas:
• Casos registrados el último día de cada mes que se encontraban en proceso de atención.
• Casos en estado "pendiente usuario", donde el usuario solicita tiempo adicional para su atención.
• Casos en estado "pendiente proveedor", en los cuales se escala la solución a un nivel más avanzado (de acuerdo con los proveedores del servicio).
</t>
    </r>
    <r>
      <rPr>
        <b/>
        <sz val="10"/>
        <color rgb="FF000000"/>
        <rFont val="Arial"/>
        <family val="2"/>
      </rPr>
      <t xml:space="preserve">Análisis de Casos Sin Atender:
</t>
    </r>
    <r>
      <rPr>
        <sz val="10"/>
        <color rgb="FF000000"/>
        <rFont val="Arial"/>
        <family val="2"/>
      </rPr>
      <t xml:space="preserve">El mes con la mayor cantidad de incidentes sin resolver es mayo, con un total de 153 casos. Además, se ha detectado un rezago acumulado del mes de marzo, el cual consta de 13 casos. Se prevé que estos casos acumulados sean atendidos a más tardar durante el mes siguiente.
El desempeño del servicio de mesa de ayuda durante el segundo trimestre de 2024 ha sido satisfactorio, cumpliendo con los indicadores de eficacia y gestionando adecuadamente las solicitudes e incidentes, a pesar de los retos presentados como el traslado de sede. Se tomarán las acciones necesarias para atender los casos rezagados y continuar mejorando la eficiencia del servicio.
</t>
    </r>
    <r>
      <rPr>
        <b/>
        <sz val="10"/>
        <color rgb="FF000000"/>
        <rFont val="Arial"/>
        <family val="2"/>
      </rPr>
      <t>Fuente de datos:</t>
    </r>
    <r>
      <rPr>
        <sz val="10"/>
        <color rgb="FF000000"/>
        <rFont val="Arial"/>
        <family val="2"/>
      </rPr>
      <t xml:space="preserve"> Reporte aplicativo Mesa de Servicios, Informe Marzo, hoja </t>
    </r>
    <r>
      <rPr>
        <i/>
        <sz val="10"/>
        <color rgb="FF000000"/>
        <rFont val="Arial"/>
        <family val="2"/>
      </rPr>
      <t>Consolidado I. Eficacia</t>
    </r>
  </si>
  <si>
    <t>https://unproteccion.sharepoint.com/sites/oapi/ggti/ggti/Forms/AllItems.aspx?CT=1720011057931&amp;OR=OWA%2DNT%2DMail&amp;CID=69fc86e5%2D1e5e%2D6c90%2Dc178%2D13bf9a45d168&amp;id=%2Fsites%2Foapi%2Fggti%2Fggti%2F2023%2F09%2E%20Gesti%C3%B3n%20de%20Informaci%C3%B3n%2FReportes%2FINDICADORES%2FPROCESO%2F2024%2F01%20Porcentaje%20de%20atenci%C3%B3n%20de%20solicitudes%20de%20Soporte%20T%C3%A9cnico%20relacionados%20con%20la%20plataforma%20tecnol%C3%B3gica%2FII%20TRIMESTRE%202024&amp;viewid=50c86437%2D069c%2D4dfa%2D8a20%2D60371ab601a5</t>
  </si>
  <si>
    <t>Porcentaje de disponibilidad de la servicios tecnológicos</t>
  </si>
  <si>
    <t>Medir la disponibilidad de los servicios tecnológicos con que cuenta la Entidad</t>
  </si>
  <si>
    <t xml:space="preserve">(CANTIDAD DE TIEMPO TOTAL DEL PERIODO EVALUADO – TIEMPO DE INDISPONIBILIDAD DE LOS SERVICIOS ANALIZADOS /CANTIDAD DE TIEMPO TOTAL DEL PERIODO EVALUADO )*100 </t>
  </si>
  <si>
    <t>INDICADOR: (CANTIDAD DE TIEMPO TOTAL DEL PERIODO EVALUADO – TIEMPO DE INDISPONIBILIDAD DE LOS SERVICIOS ANALIZADOS /CANTIDAD DE TIEMPO TOTAL DEL PERIODO EVALUADO)
CANTIDAD DE TIEMPO TOTAL DEL PERIODO EVALUADO=  131.040 minutos
TIEMPO DE INDISPONIBILIDAD DE LOS SERVICIOS ANALIZADOS= 26.573 minutos
CANTIDAD DE TIEMPO TOTAL DEL PERIODO EVALUADO=131.040 minutos
131.040 – 26.573 = 104.467 / 131.040 * 100 = 79,72
PORCENTAJE DEL INDICADOR: 79,72%
En el periodo del segundo trimestre de 2024 comprendido por los meses de abril, mayo y junio se evidencia un porcentaje de disponibilidad del 79,72%, este resultado no se encuentra dentro del rango estipulado (igual o superior al 98%), y por el contrario se encuentra un poco más de 18 puntos porcentuales por de bajo de la meta. Es importante dstacar  que en el segundo trimestre del año se realizó el cambio de sede central de la entidad, situación que impactó en un alto grado el cumplimiento del indicador, causado por la inestabilida generada por el cambio de ubicación de los equipos, las labores de estabilización y adaptación de la infraestructura. Esta situación se prevee que persista en el tercer trimestre, considerando que aún se siguen realizando  arreglos y modificaciones para mejorar el desempeño tecnológico en la entidad, que permitan la disponibilida de acuerdo a las necesidades actuales.
El indicador se desarrolló de la siguiente forma, se obtuvo 104,467 minutos de tiempo de disponibilidad en un tiempo total de 131.040 minutos correspondientes al periodo del reporte, lo cual nos da un tiempo de indisponibilidad de 26,573 minutos.
En este segundo trimestre se presentaron problemas de conectividad a nivel de MPLS y SDWAN en las sedes de: Bogotá Montevideo, Bogotá Automotores, Bogotá Américas, Bogotá Crr 44, Cúcuta, Cali, Ibague, Villavicencio, Neiva, Medellin, Barranquilla y Valledupar, por fallas del servicio por parte del proveedor por lo cual se procede a solicitar soporte con el ISP del servicio de conectividad, el cual realiza las adecuaciones y reparaciones pertinentes dejando operativo el canal de las sedes mencionadas. Las sedes con mayor nivel de indisponibilidad en el periodo fueron; Bogotá Américas y Villavicencio con un tiempo de 5.760 minutos y Bogotá Crr 44 con un tiempo de 4.320 minutos de afectación provocados por error de certificados después de migración por licencias duplicadas  sobre lo cual la solución fue el reinicio y reconfiguracion del punto central. 
Para minimizar los riesgos de la ocurrencia de problemas de conectividad, el GGT realiza constante monitoreo de los canales con el fin de identificar de manera adecuada las causas de los mismos y así implementar medidas preventivas ante estas situaciones, por ejemplo: renovación del soporte con el proveedor, el mantenimiento preventivo a los equipos de red, entre otros.</t>
  </si>
  <si>
    <t>https://unproteccion.sharepoint.com/sites/oapi/ggti/ggti/Forms/AllItems.aspx?id=%2Fsites%2Foapi%2Fggti%2Fggti%2F2023%2F09%2E%20Gesti%C3%B3n%20de%20Informaci%C3%B3n%2FReportes%2FINDICADORES%2FPROCESO%2F2024%2F02%20Porcentaje%20de%20disponibilidad%20de%20la%20servicios%20tecnol%C3%B3gicos%2FII%20TRIMESTRE%202024&amp;viewid=50c86437%2D069c%2D4dfa%2D8a20%2D60371ab601a5</t>
  </si>
  <si>
    <t xml:space="preserve">Porcentaje de atención  solicitudes de Soporte Técnico en los términos establecidos: Catálago de servicios </t>
  </si>
  <si>
    <t>Medir la eficiencia en la oportunidad para atender los requerimientos de  soporte técnico  realizadas por los procesos de la Entidad.</t>
  </si>
  <si>
    <t>(Solicitudes de soporte técnico atendidos y gestionados en los términos establecidos (ANS)/Total de solicitudes de soporte técnico allegados)*100</t>
  </si>
  <si>
    <t>INDICADOR: (Solicitudes de soporte técnico atendidos y gestionados en los términos establecidos (ANS)/Total de solicitudes de soporte técnico allegados)*100
CANTIDAD DE SOLICITUDES DE SOPORTE TECNICO ATENDIDOS Y GESTIONADOS EN LOS TERMINOS ANS= 7.968
TOTAL DE REQUERIMIENTOS SOLICITUDES DE SOPORTE ALLEGADOS=8.466
(7.968/ 8,466) 100 = 94,1%
PORCENTAJE DEL INDICADOR: 94,1%
En el segundo trimestre de 2024, comprendido por los meses de abril, mayo y junio, se registró un porcentaje de eficiencia del 94,12%. Este resultado se encuentra dentro del rango del 90% al 100%, por lo que se considera que el indicador se cumplió durante este trimestre.
El indicador se calcula tomando en cuenta las solicitudes e incidentes atendidos por los ingenieros de mesa de servicios dentro de los tiempos establecidos para cada nivel de servicio, en relación con las solicitudes e incidentes registrados en la herramienta de la mesa de servicios durante el segundo trimestre de 2024.
Según esta medición, se cumplió con la meta acordada.
Las solicitudes que no se atendieron dentro de los tiempos establecidos por el ANS se debieron a la atención de casos con mayor prioridad según su importancia, lo que resultó en que 498 casos no se resolvieran en los tiempos de atención establecidos. (datos en el libro - Consolidado I. Eficiencia)</t>
  </si>
  <si>
    <t>Porcentaje de Satisfacción de las Partes Interesadas en la Aatención de solicitudes de Soporte Técnico relacionados con la plataforma tecnológica  (Acuerdos de Nivel de Servicio)</t>
  </si>
  <si>
    <t xml:space="preserve">Medir la efectividad del proceso al establecer el nivel de satisfacción de los procesos  </t>
  </si>
  <si>
    <t>(No. De partes intersadas satisfechas / Total encuestas aplicadas para la prestación del servicios de requerimientos tecnológicos))*100</t>
  </si>
  <si>
    <t>INDICADOR: (No. De partes interesadas satisfechas / Total encuestas aplicadas para la prestación del servicios de requerimientos tecnológicos)*100
CANTIDAD DE ENCUESTAS SATISFECHAS= 385
TOTAL DE ENCUESTAS APLICADAS=397
(385 / 397) 100 = 97,0%
PORCENTAJE DEL INDICADOR: 97,0%
Durante el segundo trimestre de 2024, comprendido por los meses de abril, mayo y junio, se registró un porcentaje de efectividad del 97,0%. Este resultado se encuentra dentro del rango esperado del 90% al 100%, lo que indica que el indicador se cumplió satisfactoriamente para este periodo.
El indicador se basa en las encuestas de satisfacción completadas por los usuarios finales en relación con la atención a sus solicitudes o incidentes, sobre el total de encuestas aplicadas durante el segundo trimestre de 2024.
De acuerdo con esta medición, se alcanzó la meta planeada para este indicador.
Las encuestas son enviadas automáticamente por la herramienta de Mesa de Servicios una vez finalizada la atención de cada caso. Estas encuestas constan de cinco preguntas, destacando el agradecimiento de los usuarios por la gestión realizada, así como la amabilidad y los conocimientos de los ingenieros asignados a cada caso.
"( datos en libro - Consolidado I. Efectividad)</t>
  </si>
  <si>
    <t>Gestión de Evaluación Independiente</t>
  </si>
  <si>
    <t>Evaluar el sistema de control interno de la unidad nacional de protección a través de auditorías, seguimientos y evaluaciones independientes, y apoyar los demás sistemas de gestión implementados en la entidad, que permita el mejoramiento continuo de la eficacia, eficiencia y efectividad de los procesos de la entidad.</t>
  </si>
  <si>
    <t>Cumplimiento al Plan Anual De Auditorias Internas de Gestión</t>
  </si>
  <si>
    <t>Medir la eficacia del cumplimiento de la ejecució de las actividades programadas en el Plan Anual de Auditorías Internas de Gestión, aprobado por el Comité Institucional de Coordinación de Control Interno.</t>
  </si>
  <si>
    <t>(Actividades del Plan Anual de Auditorías Internas de Gestión ejecutadas durante la vigencia / Total de Actividades del Plan Anual de Auditorías Internas de GEstión programadas durante la vigencia) * 100</t>
  </si>
  <si>
    <t>Gestión de Control Disciplinario Interno</t>
  </si>
  <si>
    <t>Porcetaje de quejas y / o informes allegados a la coordinación de la vigencia</t>
  </si>
  <si>
    <t>Dar trámite de impulso a todos los informes, quejas allegadas a la coordinación</t>
  </si>
  <si>
    <t>(no. De quejasy / o informes tramitados a la coordinación de la vigencia / No. Quejas y/o informes allegados a la coordinación de la vigencia)*100</t>
  </si>
  <si>
    <t>Para el segundo trimestre de 2024, se registraron un total de 210 informes y/o quejas disciplinarias ante la Coordinación. De estos, se han asignado 201 para su correspondiente procesamiento. Actualmente, quedan 9 informes pendientes por asignar, los cuales fueron recibidos de entidades externas y de Control Interno - UNP. Estos están siendo analizados por el Coordinador del Grupo para la gestión adecuada.</t>
  </si>
  <si>
    <t>Base de datos del GCDI- Rerservada correspondiente a los Informes y/o quejas allegados a la Coordinación y Asignados a los abogados comisionados.</t>
  </si>
  <si>
    <t xml:space="preserve">ARCHIVESE EN: </t>
  </si>
  <si>
    <t>GIN-FT-46 / V2</t>
  </si>
  <si>
    <t>Oficialización: 26/07/202</t>
  </si>
  <si>
    <r>
      <rPr>
        <b/>
        <sz val="10"/>
        <color theme="1"/>
        <rFont val="Arial"/>
        <family val="2"/>
      </rPr>
      <t>Pagina</t>
    </r>
    <r>
      <rPr>
        <sz val="10"/>
        <color theme="1"/>
        <rFont val="Arial"/>
        <family val="2"/>
      </rPr>
      <t xml:space="preserve"> 1 de 1 </t>
    </r>
  </si>
  <si>
    <t xml:space="preserve">VERSIÓN INICIAL </t>
  </si>
  <si>
    <t>DESCRIPCIÓN DE LA CREACIÓN O CAMBIO DEL DOCUMENTO</t>
  </si>
  <si>
    <t xml:space="preserve">FECHA </t>
  </si>
  <si>
    <t xml:space="preserve">VERSIÓN FINAL </t>
  </si>
  <si>
    <t xml:space="preserve">SE CREA FORMATO DE MALLA DE INDICADORES POR PROCESO, CON EL FIN DE MEDIR EL DESEMPEÑO DE CADA PROCESO SEGÚN EL RESULTADO DE SUS INDICADORES. </t>
  </si>
  <si>
    <t xml:space="preserve">SE MODIFICA EL FORMATO ACTUAL, AUTOMATIZANDO LAS COLUMNAS DE INTERPRETACION DE GESTION DE ACUERDO A LOS RANGOS DEFINIDOS EN EL MANUAL DE INDICADORES DEL SISTEMA, ADICIONAL A ESTO SE AGREGA LA COLUMNA UMBRAL DE GESTIÓN CON EL FIN DE QUE LOS PROCESOS MUESTREN UNA GESTIÓN MAS REAL AL DESEMPEÑO REALIZADO CON LA MEDICIÓN DE SUS INDICADORES, TAMBIEN SE AGREGA LA COLUMNA DE LAS METAS DEFINIDAS PARA LOS INDICADORES Y SE ESTANDARIZA ESTAS PARA CADA TRIMESTRE (I,II,III,IV). </t>
  </si>
  <si>
    <t>Durante el TERCER TRIMESTRE DEL 2022 Se recibieron 188 Resoluciones de las cuales se implementaron 62 en terminos, es decir 18 días ruta ordinaria. Se recibieron 22 Tramites de Emergencia de los cuales se implementaron 4 en terminos, es decir 5 días. En base a lo anterior se da cumplimiento al 32,98% de los beneficiarios implementados oportunamente en los terminos de las medidas según actos administrativos y tramites de emergencia expedidos.                                                                                                       No ha sido posibe implementar 126 actos admisnitrativos concerinetes entre apoyos economicos y medidas fuertes, Dentro de las razones por la cuales no se han entregado aun las anteriores medidas nos permitimos precisar: 1) LA FALTA O DEMORA EN EL SUMINISTRO DE LOS ELEMENTOS QUE INTEGRAN LOS ELEMENTOS CONSTITUTIVOS DE LAS MEDIDAS DE PROTECCIÓN: una de las principales razones que se ha evidenciado y que justifica el por qué no se hace la entrega oportuna de las medidas de protección o que se entregan de forma incompleta, es la carencia de insumos, tales como vehículos blindados o convencionales y hombres de protección, En ese sentido pese a que desde esta coordinación se realizó la gestión pertinente estamos a la espera que el: GRUPO DE AUTOMOTOR y CUERPO DE SEGURIDAD Y PROTECCIÓN,  nos coloque a disposición los elementos solicitados. 2) EL CAMBIO DE CONTACTO, SIN PREVIO AVISO POR PARTE DEL BENEFICIARIO:   a la fecha ha sido imposible la ubicación y el contacto con  algunos beneficiario para la entregar las medidas de seguridad que se hallan pendientes, en ese sentido esta coordinación se encuentra adelantando la gestión pertinente para contactarlo y consecuentemente entrega las medidas pendientes por entregar  las medidas pendientes,  3) El embargo judicial de las cuentas de la UNIDAD NACIONAL DE PROTECCION, genero la afectación y el no pago de los apoyos económicos a cargo del GISFMS, como consecuencia de ello, mucho beneficiario no pudieron reclamar los respectivos apoyos económicos, no obstante de haberse realizado por el GISFMS, la gestión administrativa de manera oportuna y el aumento de las medidas de proteccion decretada para la poblacion COMUNES.</t>
  </si>
  <si>
    <t xml:space="preserve">INTRUCCIONES DE DILIGENCIAMIENTO </t>
  </si>
  <si>
    <t xml:space="preserve">CAMPO </t>
  </si>
  <si>
    <t>DETALLE DEL CAMPO</t>
  </si>
  <si>
    <t xml:space="preserve">PROCESO </t>
  </si>
  <si>
    <t>DESCRIBE EL PROCESO AL CUAL PERTENECE EL INDICADOR A MEDIR</t>
  </si>
  <si>
    <t>DESCRIBE EL OBJETIVO AL CUAL ESTA CONTEMPLADO EL PROCESO (ESTE OBJETIVO SE ENCUENTRA EN LA CARACTERIZACIÓN DE CADA PROCESO)</t>
  </si>
  <si>
    <t>TIPO DE INDICADOR</t>
  </si>
  <si>
    <t>DESCRIBE EL TIPO DE INDICADOR AL CUAL SE ESTA HACIENDO LA MEDICIÓN, DICHA TIPOLOGÍA SE ENCUENTRA EN EL MANUAL DE INDICADORES DEL SISTEMA (EFICIENCIA, EFICACIA, EFECTIVIDAD)</t>
  </si>
  <si>
    <t>NOMBRE DE INDICADOR</t>
  </si>
  <si>
    <t xml:space="preserve">DESCRIBE EL NOMBRE RELACIONADO CON EL INDICADOR </t>
  </si>
  <si>
    <t xml:space="preserve">INTERPRETACIÓN </t>
  </si>
  <si>
    <t xml:space="preserve">DESCRIBE LA APRECIACIÓN O INTENCIÓN DEL INDICADOR QUE SE REPORTA </t>
  </si>
  <si>
    <t xml:space="preserve">DEFINE LA FORMULA ESTABLECIDA PARA EL INDICADOR </t>
  </si>
  <si>
    <t xml:space="preserve">DESCRIBE LA PERIODICIDAD DEL REPORTE DEL INDICADOR </t>
  </si>
  <si>
    <t xml:space="preserve">DESCRIBE EL MES QUE SE REPORTA EL RESULTADO DEL INDICADOR DE ACUERDO A SU PERIODICIDAD </t>
  </si>
  <si>
    <t xml:space="preserve">DESCRIBE LA META ESTABLECIDAPOR EL PROCESO DE ACUERDO CON EL INDICADOR ASOCIADO </t>
  </si>
  <si>
    <t xml:space="preserve">DESCRIBE EL RESULTADO OBTENIDO DEL INDICADOR </t>
  </si>
  <si>
    <t>RESULTADO I AVANCE</t>
  </si>
  <si>
    <t xml:space="preserve">DESCRIBE EL RESULTADO OBTENIDO DE ACUERDO CON LA FORMULA DEFINIDA PARA EL INDICADOR EN EL I TRIMESTRE </t>
  </si>
  <si>
    <t>RESULTADO II AVANCE</t>
  </si>
  <si>
    <t xml:space="preserve">DESCRIBE EL RESULTADO OBTENIDO DE ACUERDO CON LA FORMULA DEFINIDA PARA EL INDICADOR EN EL II TRIMESTRE </t>
  </si>
  <si>
    <t>RESULTADOIII AVANCE</t>
  </si>
  <si>
    <t xml:space="preserve">DESCRIBE EL RESULTADO OBTENIDO DE ACUERDO CON LA FORMULA DEFINIDA PARA EL INDICADOR EN EL III TRIMESTRE </t>
  </si>
  <si>
    <t>RESULTADO IV AVANCE</t>
  </si>
  <si>
    <t xml:space="preserve">DESCRIBE EL RESULTADO OBTENIDO DE ACUERDO CON LA FORMULA DEFINIDA PARA EL INDICADOR EN EL IV TRIMESTRE </t>
  </si>
  <si>
    <t>EL UMBRAL DE GESTIÓN SE REFIERE  A LA RELACIÓN ENTRE LA META EL RESULTADO DE ACUERDO CON LA FORMULA DEFINIDA PARA EL INDICADOR SOBRE LA META DEFINIDA POR EL PROCESO PARA EL INDICADOR QUE SE ESTA MIDIENDO</t>
  </si>
  <si>
    <t>SE REFIERE AL RANGO QUE SE ENCUENTRA EL UMBRAL DE GESTION OBTENIDO, DE ACUERDO CON LO ESTABLECIDO EN EL MANUAL DE INDICADORES DEL SISTEMA (SATISFACTORIO, ACEPTABLE Y EN RIESGO)</t>
  </si>
  <si>
    <t>ANALISIS DE INDICADOR</t>
  </si>
  <si>
    <t>DESCRIBE EL ANÁLISIS DEL INDICADOR SEGÚN EL RESULTADO OBTENIDO EN CADA PERIODO, SE DESCRIBE SI SE ALCANZÓ O NO LA META PLANTEADA, Y SE DESARROLLAN LOS MOTIVOS DEL RESULTADO Y LAS DIFICULTADES POSIBLES QUE SE PRESENTARON</t>
  </si>
  <si>
    <t>DESCRIBE EL SOPORTE DEL RESULTADO OBTENIDO DE CADA INDICADOR, SE DEBE RELACIONAR CUÁL ES LA EVIDENCIA Y DÓNDE SE ENCUENTRA DISPONIBLE PARA SU CONSULTA</t>
  </si>
  <si>
    <t xml:space="preserve">ARCHÍVESE EN </t>
  </si>
  <si>
    <t>Diligencie la ruta de disposición final (almacenamiento) del documento ya sea físico o Digital cumpliendo los lineamientos y directrices establecidos por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</si>
</sst>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name val="Arial"/>
      <family val="2"/>
    </font>
    <font>
      <sz val="8"/>
      <name val="Calibri"/>
      <family val="2"/>
      <scheme val="minor"/>
    </font>
    <font>
      <sz val="11"/>
      <color theme="1"/>
      <name val="Calibri"/>
      <family val="2"/>
      <scheme val="minor"/>
    </font>
    <font>
      <sz val="14"/>
      <color theme="1"/>
      <name val="Arial"/>
      <family val="2"/>
    </font>
    <font>
      <b/>
      <sz val="11"/>
      <color theme="1"/>
      <name val="Arial"/>
      <family val="2"/>
    </font>
    <font>
      <sz val="11"/>
      <color theme="1"/>
      <name val="Arial"/>
      <family val="2"/>
    </font>
    <font>
      <sz val="10"/>
      <color theme="1"/>
      <name val="Arial"/>
      <family val="2"/>
    </font>
    <font>
      <b/>
      <sz val="10"/>
      <color theme="1"/>
      <name val="Arial"/>
      <family val="2"/>
    </font>
    <font>
      <b/>
      <sz val="10"/>
      <name val="Arial"/>
      <family val="2"/>
    </font>
    <font>
      <sz val="12"/>
      <color theme="1"/>
      <name val="Arial"/>
      <family val="2"/>
    </font>
    <font>
      <sz val="10"/>
      <color rgb="FFFF0000"/>
      <name val="Arial"/>
      <family val="2"/>
    </font>
    <font>
      <sz val="10"/>
      <color rgb="FFFF5B5F"/>
      <name val="Arial"/>
      <family val="2"/>
    </font>
    <font>
      <u/>
      <sz val="11"/>
      <color theme="10"/>
      <name val="Calibri"/>
      <family val="2"/>
      <scheme val="minor"/>
    </font>
    <font>
      <sz val="10"/>
      <color rgb="FF000000"/>
      <name val="Arial"/>
      <family val="2"/>
    </font>
    <font>
      <sz val="12"/>
      <color rgb="FF000000"/>
      <name val="Arial Narrow"/>
      <family val="2"/>
    </font>
    <font>
      <u/>
      <sz val="11"/>
      <color rgb="FF0563C1"/>
      <name val="Calibri"/>
      <family val="2"/>
    </font>
    <font>
      <sz val="10"/>
      <name val="Calibri Light"/>
      <family val="2"/>
    </font>
    <font>
      <b/>
      <sz val="10"/>
      <color rgb="FF000000"/>
      <name val="Arial"/>
      <family val="2"/>
    </font>
    <font>
      <sz val="10"/>
      <color rgb="FF0070C0"/>
      <name val="Arial"/>
      <family val="2"/>
    </font>
    <font>
      <i/>
      <sz val="10"/>
      <color rgb="FF000000"/>
      <name val="Arial"/>
      <family val="2"/>
    </font>
    <font>
      <sz val="11"/>
      <name val="Calibri"/>
      <family val="2"/>
      <scheme val="minor"/>
    </font>
    <font>
      <sz val="14"/>
      <color rgb="FF44536A"/>
      <name val="Calibri"/>
      <family val="2"/>
    </font>
  </fonts>
  <fills count="20">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92D050"/>
        <bgColor indexed="64"/>
      </patternFill>
    </fill>
    <fill>
      <patternFill patternType="solid">
        <fgColor rgb="FF00B0F0"/>
        <bgColor indexed="64"/>
      </patternFill>
    </fill>
    <fill>
      <patternFill patternType="solid">
        <fgColor rgb="FF92D050"/>
        <bgColor rgb="FF000000"/>
      </patternFill>
    </fill>
    <fill>
      <patternFill patternType="solid">
        <fgColor rgb="FF00B0F0"/>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5">
    <xf numFmtId="0" fontId="0" fillId="0" borderId="0"/>
    <xf numFmtId="0" fontId="1" fillId="0" borderId="0"/>
    <xf numFmtId="9"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281">
    <xf numFmtId="0" fontId="0" fillId="0" borderId="0" xfId="0"/>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9" fontId="7" fillId="2" borderId="1" xfId="2" applyFont="1" applyFill="1" applyBorder="1" applyAlignment="1" applyProtection="1">
      <alignment horizontal="center" vertical="center"/>
    </xf>
    <xf numFmtId="9" fontId="7" fillId="11" borderId="1" xfId="2"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8"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9" fontId="8" fillId="3" borderId="24" xfId="2" applyFont="1" applyFill="1" applyBorder="1" applyAlignment="1" applyProtection="1">
      <alignment horizontal="center" vertical="center" textRotation="90" wrapText="1"/>
      <protection locked="0"/>
    </xf>
    <xf numFmtId="0" fontId="8" fillId="6" borderId="26" xfId="0" applyFont="1" applyFill="1" applyBorder="1" applyAlignment="1" applyProtection="1">
      <alignment horizontal="center" vertical="center" textRotation="90"/>
      <protection locked="0"/>
    </xf>
    <xf numFmtId="0" fontId="8" fillId="6" borderId="24" xfId="0" applyFont="1" applyFill="1" applyBorder="1" applyAlignment="1" applyProtection="1">
      <alignment horizontal="center" vertical="center" textRotation="90"/>
      <protection locked="0"/>
    </xf>
    <xf numFmtId="0" fontId="8" fillId="6" borderId="25" xfId="0" applyFont="1" applyFill="1" applyBorder="1" applyAlignment="1" applyProtection="1">
      <alignment horizontal="center" vertical="center" textRotation="90"/>
      <protection locked="0"/>
    </xf>
    <xf numFmtId="0" fontId="8" fillId="4" borderId="24" xfId="0" applyFont="1" applyFill="1" applyBorder="1" applyAlignment="1" applyProtection="1">
      <alignment horizontal="center" vertical="center" wrapText="1"/>
      <protection locked="0"/>
    </xf>
    <xf numFmtId="9" fontId="7" fillId="2" borderId="1" xfId="2"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9" fontId="7" fillId="11" borderId="3" xfId="2" applyFont="1" applyFill="1" applyBorder="1" applyAlignment="1" applyProtection="1">
      <alignment horizontal="center" vertical="center"/>
      <protection locked="0"/>
    </xf>
    <xf numFmtId="9" fontId="7" fillId="2" borderId="3" xfId="2"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9" fontId="7" fillId="11" borderId="4" xfId="2" applyFont="1" applyFill="1" applyBorder="1" applyAlignment="1" applyProtection="1">
      <alignment horizontal="center" vertical="center"/>
      <protection locked="0"/>
    </xf>
    <xf numFmtId="9" fontId="7" fillId="2" borderId="4" xfId="2" applyFont="1" applyFill="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xf>
    <xf numFmtId="9" fontId="7" fillId="11" borderId="24" xfId="2"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9" fontId="7" fillId="2" borderId="3" xfId="2" applyFont="1" applyFill="1" applyBorder="1" applyAlignment="1" applyProtection="1">
      <alignment horizontal="center" vertical="center"/>
    </xf>
    <xf numFmtId="0" fontId="7" fillId="0" borderId="3" xfId="0" applyFont="1" applyBorder="1" applyAlignment="1" applyProtection="1">
      <alignment horizontal="center" vertical="center" wrapText="1"/>
      <protection locked="0"/>
    </xf>
    <xf numFmtId="0" fontId="7" fillId="0" borderId="3" xfId="0" applyFont="1" applyBorder="1" applyAlignment="1" applyProtection="1">
      <alignment horizontal="left" vertical="top" wrapText="1"/>
      <protection locked="0"/>
    </xf>
    <xf numFmtId="0" fontId="7" fillId="0" borderId="1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3" fillId="0" borderId="1" xfId="3" applyFill="1" applyBorder="1" applyAlignment="1" applyProtection="1">
      <alignment horizontal="center" vertical="center" wrapText="1"/>
      <protection locked="0"/>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7" fillId="0" borderId="24" xfId="1" applyFont="1" applyBorder="1" applyAlignment="1">
      <alignment horizontal="center" vertical="center" wrapText="1"/>
    </xf>
    <xf numFmtId="0" fontId="7" fillId="0" borderId="32" xfId="0" applyFont="1" applyBorder="1" applyAlignment="1" applyProtection="1">
      <alignment horizontal="center" vertical="center" wrapText="1"/>
      <protection locked="0"/>
    </xf>
    <xf numFmtId="0" fontId="7" fillId="0" borderId="1" xfId="1" applyFont="1" applyBorder="1" applyAlignment="1">
      <alignment horizontal="center" vertical="center" wrapText="1"/>
    </xf>
    <xf numFmtId="0" fontId="0" fillId="0" borderId="0" xfId="0" applyAlignment="1">
      <alignment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2" xfId="0" applyFont="1" applyBorder="1" applyAlignment="1" applyProtection="1">
      <alignment horizontal="center" vertical="center"/>
      <protection locked="0"/>
    </xf>
    <xf numFmtId="0" fontId="1" fillId="0" borderId="24" xfId="1" applyBorder="1" applyAlignment="1">
      <alignment horizontal="center" vertical="center" wrapText="1"/>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4" xfId="0" applyFont="1" applyBorder="1" applyAlignment="1">
      <alignment horizontal="center" vertical="center" wrapText="1"/>
    </xf>
    <xf numFmtId="0" fontId="8" fillId="0" borderId="34" xfId="0" applyFont="1" applyBorder="1" applyAlignment="1">
      <alignment vertical="center" wrapText="1"/>
    </xf>
    <xf numFmtId="0" fontId="7" fillId="0" borderId="4" xfId="0" applyFont="1" applyBorder="1" applyAlignment="1">
      <alignment vertical="center" wrapText="1"/>
    </xf>
    <xf numFmtId="9" fontId="4" fillId="0" borderId="0" xfId="0" applyNumberFormat="1" applyFont="1" applyAlignment="1">
      <alignment horizontal="center" vertical="center"/>
    </xf>
    <xf numFmtId="0" fontId="4" fillId="12" borderId="0" xfId="0" applyFont="1" applyFill="1" applyAlignment="1">
      <alignment horizontal="center" vertical="center" wrapText="1"/>
    </xf>
    <xf numFmtId="0" fontId="7" fillId="0" borderId="36" xfId="0" applyFont="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9" fontId="7" fillId="2" borderId="36" xfId="2" applyFont="1" applyFill="1" applyBorder="1" applyAlignment="1" applyProtection="1">
      <alignment horizontal="center" vertical="center"/>
      <protection locked="0"/>
    </xf>
    <xf numFmtId="9" fontId="7" fillId="0" borderId="36" xfId="2" applyFont="1" applyFill="1" applyBorder="1" applyAlignment="1" applyProtection="1">
      <alignment horizontal="center" vertical="center"/>
      <protection locked="0"/>
    </xf>
    <xf numFmtId="0" fontId="1" fillId="10" borderId="36" xfId="0" applyFont="1" applyFill="1" applyBorder="1" applyAlignment="1" applyProtection="1">
      <alignment horizontal="center" vertical="center" textRotation="90" wrapText="1"/>
      <protection locked="0"/>
    </xf>
    <xf numFmtId="0" fontId="7" fillId="0" borderId="36" xfId="0" applyFont="1" applyBorder="1" applyAlignment="1" applyProtection="1">
      <alignment horizontal="center" vertical="center" wrapText="1"/>
      <protection locked="0"/>
    </xf>
    <xf numFmtId="9" fontId="7" fillId="13" borderId="1" xfId="2" applyFont="1" applyFill="1" applyBorder="1" applyAlignment="1" applyProtection="1">
      <alignment horizontal="center" vertical="center"/>
    </xf>
    <xf numFmtId="0" fontId="4" fillId="13" borderId="0" xfId="0" applyFont="1" applyFill="1" applyAlignment="1">
      <alignment horizontal="center" vertical="center"/>
    </xf>
    <xf numFmtId="9" fontId="1" fillId="11" borderId="1" xfId="2" applyFont="1" applyFill="1" applyBorder="1" applyAlignment="1" applyProtection="1">
      <alignment horizontal="center" vertical="center"/>
      <protection locked="0"/>
    </xf>
    <xf numFmtId="9" fontId="8" fillId="11" borderId="3" xfId="2" applyFont="1" applyFill="1" applyBorder="1" applyAlignment="1" applyProtection="1">
      <alignment horizontal="center" vertical="center"/>
      <protection locked="0"/>
    </xf>
    <xf numFmtId="0" fontId="1" fillId="2" borderId="3" xfId="0" applyFont="1" applyFill="1" applyBorder="1" applyAlignment="1" applyProtection="1">
      <alignment horizontal="left" vertical="center" wrapText="1"/>
      <protection locked="0"/>
    </xf>
    <xf numFmtId="9" fontId="7" fillId="14" borderId="3" xfId="2" applyFont="1" applyFill="1" applyBorder="1" applyAlignment="1" applyProtection="1">
      <alignment horizontal="center" vertical="center"/>
      <protection locked="0"/>
    </xf>
    <xf numFmtId="9" fontId="7" fillId="14" borderId="36" xfId="2" applyFont="1" applyFill="1" applyBorder="1" applyAlignment="1" applyProtection="1">
      <alignment horizontal="center" vertical="center"/>
      <protection locked="0"/>
    </xf>
    <xf numFmtId="0" fontId="1" fillId="14" borderId="36" xfId="0" applyFont="1" applyFill="1" applyBorder="1" applyAlignment="1" applyProtection="1">
      <alignment horizontal="center" vertical="center" textRotation="90" wrapText="1"/>
      <protection locked="0"/>
    </xf>
    <xf numFmtId="9" fontId="7" fillId="14" borderId="1" xfId="2" applyFont="1" applyFill="1" applyBorder="1" applyAlignment="1" applyProtection="1">
      <alignment horizontal="center" vertical="center"/>
      <protection locked="0"/>
    </xf>
    <xf numFmtId="9" fontId="7" fillId="14" borderId="24" xfId="2" applyFont="1" applyFill="1" applyBorder="1" applyAlignment="1" applyProtection="1">
      <alignment horizontal="center" vertical="center"/>
    </xf>
    <xf numFmtId="9" fontId="7" fillId="14" borderId="24" xfId="2" applyFont="1" applyFill="1" applyBorder="1" applyAlignment="1" applyProtection="1">
      <alignment horizontal="center" vertical="center"/>
      <protection locked="0"/>
    </xf>
    <xf numFmtId="0" fontId="8" fillId="0" borderId="39" xfId="0" applyFont="1" applyBorder="1" applyAlignment="1">
      <alignment horizontal="center" vertical="center" wrapText="1"/>
    </xf>
    <xf numFmtId="0" fontId="7" fillId="0" borderId="36" xfId="0" applyFont="1" applyBorder="1" applyAlignment="1">
      <alignment horizontal="center" vertical="center" wrapText="1"/>
    </xf>
    <xf numFmtId="0" fontId="7" fillId="2" borderId="11" xfId="0" applyFont="1" applyFill="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1" fillId="2" borderId="3" xfId="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1" xfId="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14" fillId="2" borderId="3" xfId="0" applyFont="1" applyFill="1" applyBorder="1" applyAlignment="1" applyProtection="1">
      <alignment horizontal="left" vertical="center" wrapText="1"/>
      <protection locked="0"/>
    </xf>
    <xf numFmtId="0" fontId="7" fillId="13" borderId="36" xfId="0" applyFont="1" applyFill="1" applyBorder="1" applyAlignment="1" applyProtection="1">
      <alignment horizontal="center" vertical="center"/>
      <protection locked="0"/>
    </xf>
    <xf numFmtId="0" fontId="7" fillId="13" borderId="1" xfId="0" applyFont="1" applyFill="1" applyBorder="1" applyAlignment="1" applyProtection="1">
      <alignment horizontal="center" vertical="center"/>
      <protection locked="0"/>
    </xf>
    <xf numFmtId="0" fontId="7" fillId="13" borderId="24" xfId="0" applyFont="1" applyFill="1" applyBorder="1" applyAlignment="1" applyProtection="1">
      <alignment horizontal="center" vertical="center"/>
      <protection locked="0"/>
    </xf>
    <xf numFmtId="0" fontId="7" fillId="13" borderId="3" xfId="0" applyFont="1" applyFill="1" applyBorder="1" applyAlignment="1" applyProtection="1">
      <alignment horizontal="center" vertical="center"/>
      <protection locked="0"/>
    </xf>
    <xf numFmtId="0" fontId="7" fillId="13" borderId="4" xfId="0" applyFont="1" applyFill="1" applyBorder="1" applyAlignment="1" applyProtection="1">
      <alignment horizontal="center" vertical="center"/>
      <protection locked="0"/>
    </xf>
    <xf numFmtId="9" fontId="7" fillId="0" borderId="24" xfId="2" applyFont="1" applyFill="1" applyBorder="1" applyAlignment="1" applyProtection="1">
      <alignment horizontal="center" vertical="center"/>
    </xf>
    <xf numFmtId="0" fontId="16" fillId="0" borderId="1" xfId="0" applyFont="1" applyBorder="1" applyAlignment="1">
      <alignment horizontal="left" vertical="center"/>
    </xf>
    <xf numFmtId="0" fontId="15" fillId="0" borderId="7" xfId="0" applyFont="1" applyBorder="1" applyAlignment="1">
      <alignment horizontal="left" vertical="center" wrapText="1"/>
    </xf>
    <xf numFmtId="0" fontId="16" fillId="0" borderId="6" xfId="0" applyFont="1" applyBorder="1" applyAlignment="1">
      <alignment horizontal="left" vertical="center"/>
    </xf>
    <xf numFmtId="10" fontId="7" fillId="2" borderId="42" xfId="2" applyNumberFormat="1" applyFont="1" applyFill="1" applyBorder="1" applyAlignment="1" applyProtection="1">
      <alignment horizontal="center" vertical="center"/>
      <protection locked="0"/>
    </xf>
    <xf numFmtId="10" fontId="7" fillId="0" borderId="42" xfId="2" applyNumberFormat="1" applyFont="1" applyFill="1" applyBorder="1" applyAlignment="1" applyProtection="1">
      <alignment horizontal="center" vertical="center"/>
      <protection locked="0"/>
    </xf>
    <xf numFmtId="0" fontId="17" fillId="10" borderId="42" xfId="0" applyFont="1" applyFill="1" applyBorder="1" applyAlignment="1" applyProtection="1">
      <alignment horizontal="center" vertical="center" textRotation="90" wrapText="1"/>
      <protection locked="0"/>
    </xf>
    <xf numFmtId="0" fontId="1" fillId="0" borderId="13" xfId="0" applyFont="1" applyBorder="1" applyAlignment="1">
      <alignment vertical="top" wrapText="1"/>
    </xf>
    <xf numFmtId="0" fontId="7" fillId="0" borderId="43" xfId="0" applyFont="1" applyBorder="1" applyAlignment="1" applyProtection="1">
      <alignment horizontal="center" vertical="center" wrapText="1"/>
      <protection locked="0"/>
    </xf>
    <xf numFmtId="10" fontId="7" fillId="2" borderId="42" xfId="2" applyNumberFormat="1" applyFont="1" applyFill="1" applyBorder="1" applyAlignment="1" applyProtection="1">
      <alignment horizontal="center" vertical="center"/>
    </xf>
    <xf numFmtId="10" fontId="7" fillId="0" borderId="42" xfId="2" applyNumberFormat="1" applyFont="1" applyFill="1" applyBorder="1" applyAlignment="1" applyProtection="1">
      <alignment horizontal="center" vertical="center"/>
    </xf>
    <xf numFmtId="0" fontId="17" fillId="10" borderId="42" xfId="0" applyFont="1" applyFill="1" applyBorder="1" applyAlignment="1">
      <alignment horizontal="center" vertical="center" textRotation="90" wrapText="1"/>
    </xf>
    <xf numFmtId="0" fontId="7" fillId="0" borderId="15" xfId="0" applyFont="1" applyBorder="1" applyAlignment="1" applyProtection="1">
      <alignment horizontal="justify" vertical="top" wrapText="1"/>
      <protection locked="0"/>
    </xf>
    <xf numFmtId="0" fontId="1" fillId="0" borderId="10" xfId="0" applyFont="1" applyBorder="1" applyAlignment="1">
      <alignment horizontal="center" vertical="center" wrapText="1"/>
    </xf>
    <xf numFmtId="0" fontId="1" fillId="0" borderId="13" xfId="0" applyFont="1" applyBorder="1" applyAlignment="1">
      <alignment horizontal="justify" vertical="top" wrapText="1"/>
    </xf>
    <xf numFmtId="0" fontId="18" fillId="2" borderId="10" xfId="0" applyFont="1" applyFill="1" applyBorder="1" applyAlignment="1" applyProtection="1">
      <alignment horizontal="center" vertical="center" wrapText="1"/>
      <protection locked="0"/>
    </xf>
    <xf numFmtId="0" fontId="18" fillId="0" borderId="11" xfId="0" applyFont="1" applyBorder="1" applyAlignment="1">
      <alignment vertical="center" wrapText="1"/>
    </xf>
    <xf numFmtId="0" fontId="8" fillId="0" borderId="24"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21" fillId="0" borderId="0" xfId="0" applyFont="1" applyAlignment="1">
      <alignment wrapText="1"/>
    </xf>
    <xf numFmtId="0" fontId="14" fillId="2" borderId="8" xfId="0" applyFont="1" applyFill="1" applyBorder="1" applyAlignment="1" applyProtection="1">
      <alignment horizontal="left" vertical="center" wrapText="1"/>
      <protection locked="0"/>
    </xf>
    <xf numFmtId="0" fontId="13" fillId="2" borderId="10" xfId="4" applyFill="1" applyBorder="1" applyAlignment="1" applyProtection="1">
      <alignment horizontal="center" vertical="center" wrapText="1"/>
      <protection locked="0"/>
    </xf>
    <xf numFmtId="0" fontId="13" fillId="2" borderId="0" xfId="3" applyFill="1" applyAlignment="1">
      <alignment horizontal="center" vertical="center" wrapText="1"/>
    </xf>
    <xf numFmtId="10" fontId="14" fillId="0" borderId="3" xfId="0" applyNumberFormat="1" applyFont="1" applyBorder="1"/>
    <xf numFmtId="9" fontId="14" fillId="0" borderId="42" xfId="0" applyNumberFormat="1" applyFont="1" applyBorder="1"/>
    <xf numFmtId="10" fontId="14" fillId="0" borderId="37" xfId="0" applyNumberFormat="1" applyFont="1" applyBorder="1"/>
    <xf numFmtId="0" fontId="1" fillId="15" borderId="46" xfId="0" applyFont="1" applyFill="1" applyBorder="1" applyAlignment="1">
      <alignment wrapText="1"/>
    </xf>
    <xf numFmtId="0" fontId="13" fillId="0" borderId="47" xfId="4" applyFill="1" applyBorder="1" applyAlignment="1">
      <alignment wrapText="1"/>
    </xf>
    <xf numFmtId="0" fontId="14" fillId="0" borderId="1" xfId="0" applyFont="1" applyBorder="1" applyAlignment="1">
      <alignment vertical="center" wrapText="1"/>
    </xf>
    <xf numFmtId="0" fontId="14" fillId="0" borderId="3" xfId="0" applyFont="1" applyBorder="1" applyAlignment="1">
      <alignment wrapText="1"/>
    </xf>
    <xf numFmtId="0" fontId="14" fillId="0" borderId="46" xfId="0" applyFont="1" applyBorder="1" applyAlignment="1">
      <alignment wrapText="1"/>
    </xf>
    <xf numFmtId="0" fontId="14" fillId="15" borderId="3" xfId="0" applyFont="1" applyFill="1" applyBorder="1" applyAlignment="1">
      <alignment wrapText="1"/>
    </xf>
    <xf numFmtId="0" fontId="14" fillId="0" borderId="42" xfId="0" applyFont="1" applyBorder="1" applyAlignment="1">
      <alignment wrapText="1"/>
    </xf>
    <xf numFmtId="0" fontId="1" fillId="0" borderId="38" xfId="0" applyFont="1" applyBorder="1" applyAlignment="1">
      <alignment wrapText="1"/>
    </xf>
    <xf numFmtId="0" fontId="13" fillId="0" borderId="10" xfId="4" applyFill="1" applyBorder="1" applyAlignment="1">
      <alignment horizontal="center" vertical="center" wrapText="1"/>
    </xf>
    <xf numFmtId="0" fontId="13" fillId="0" borderId="11" xfId="4" applyFill="1" applyBorder="1" applyAlignment="1"/>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3" fillId="0" borderId="10" xfId="4" applyBorder="1" applyAlignment="1" applyProtection="1">
      <alignment horizontal="center" vertical="center" wrapText="1"/>
      <protection locked="0"/>
    </xf>
    <xf numFmtId="0" fontId="13" fillId="0" borderId="11" xfId="4" applyBorder="1" applyAlignment="1" applyProtection="1">
      <alignment horizontal="center" vertical="center" wrapText="1"/>
      <protection locked="0"/>
    </xf>
    <xf numFmtId="0" fontId="13" fillId="0" borderId="32" xfId="4" applyBorder="1" applyAlignment="1" applyProtection="1">
      <alignment horizontal="center" vertical="center" wrapText="1"/>
      <protection locked="0"/>
    </xf>
    <xf numFmtId="0" fontId="7" fillId="14" borderId="24"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 fillId="14" borderId="3" xfId="1" applyFill="1" applyBorder="1" applyAlignment="1">
      <alignment horizontal="center" vertical="center" wrapText="1"/>
    </xf>
    <xf numFmtId="0" fontId="7" fillId="14" borderId="3" xfId="0" applyFont="1" applyFill="1" applyBorder="1" applyAlignment="1" applyProtection="1">
      <alignment horizontal="center" vertical="center"/>
      <protection locked="0"/>
    </xf>
    <xf numFmtId="0" fontId="7" fillId="14" borderId="3" xfId="0" applyFont="1" applyFill="1" applyBorder="1" applyAlignment="1" applyProtection="1">
      <alignment horizontal="center" vertical="center" wrapText="1"/>
      <protection locked="0"/>
    </xf>
    <xf numFmtId="0" fontId="13" fillId="14" borderId="10" xfId="4" applyFill="1" applyBorder="1" applyAlignment="1" applyProtection="1">
      <alignment horizontal="center" vertical="center" wrapText="1"/>
      <protection locked="0"/>
    </xf>
    <xf numFmtId="0" fontId="4" fillId="14" borderId="0" xfId="0" applyFont="1" applyFill="1" applyAlignment="1">
      <alignment horizontal="center" vertical="center"/>
    </xf>
    <xf numFmtId="0" fontId="7" fillId="14" borderId="1" xfId="0" applyFont="1" applyFill="1" applyBorder="1" applyAlignment="1">
      <alignment horizontal="center" vertical="center" wrapText="1"/>
    </xf>
    <xf numFmtId="0" fontId="1" fillId="14" borderId="1" xfId="1" applyFill="1" applyBorder="1" applyAlignment="1">
      <alignment horizontal="center" vertical="center" wrapText="1"/>
    </xf>
    <xf numFmtId="0" fontId="7" fillId="14" borderId="1" xfId="0" applyFont="1" applyFill="1" applyBorder="1" applyAlignment="1" applyProtection="1">
      <alignment horizontal="center" vertical="center"/>
      <protection locked="0"/>
    </xf>
    <xf numFmtId="0" fontId="7" fillId="14" borderId="1" xfId="0" applyFont="1" applyFill="1" applyBorder="1" applyAlignment="1" applyProtection="1">
      <alignment horizontal="center" vertical="center" wrapText="1"/>
      <protection locked="0"/>
    </xf>
    <xf numFmtId="0" fontId="13" fillId="14" borderId="11" xfId="4" applyFill="1" applyBorder="1" applyAlignment="1" applyProtection="1">
      <alignment horizontal="center" vertical="center" wrapText="1"/>
      <protection locked="0"/>
    </xf>
    <xf numFmtId="9" fontId="7" fillId="14" borderId="1" xfId="2" applyFont="1" applyFill="1" applyBorder="1" applyAlignment="1" applyProtection="1">
      <alignment horizontal="center" vertical="center"/>
    </xf>
    <xf numFmtId="0" fontId="7" fillId="14" borderId="24" xfId="1" applyFont="1" applyFill="1" applyBorder="1" applyAlignment="1">
      <alignment horizontal="center" vertical="center" wrapText="1"/>
    </xf>
    <xf numFmtId="0" fontId="7" fillId="14" borderId="24" xfId="0" applyFont="1" applyFill="1" applyBorder="1" applyAlignment="1" applyProtection="1">
      <alignment horizontal="center" vertical="center"/>
      <protection locked="0"/>
    </xf>
    <xf numFmtId="9" fontId="7" fillId="14" borderId="3" xfId="2" applyFont="1" applyFill="1" applyBorder="1" applyAlignment="1" applyProtection="1">
      <alignment horizontal="center" vertical="center"/>
    </xf>
    <xf numFmtId="0" fontId="7" fillId="14" borderId="10" xfId="0" applyFont="1" applyFill="1" applyBorder="1" applyAlignment="1" applyProtection="1">
      <alignment horizontal="center" vertical="center" wrapText="1"/>
      <protection locked="0"/>
    </xf>
    <xf numFmtId="0" fontId="7" fillId="14" borderId="42" xfId="0" applyFont="1" applyFill="1" applyBorder="1" applyAlignment="1">
      <alignment horizontal="center" vertical="center" wrapText="1"/>
    </xf>
    <xf numFmtId="0" fontId="1" fillId="14" borderId="42" xfId="1" applyFill="1" applyBorder="1" applyAlignment="1">
      <alignment horizontal="center" vertical="center" wrapText="1"/>
    </xf>
    <xf numFmtId="0" fontId="7" fillId="14" borderId="42" xfId="0" applyFont="1" applyFill="1" applyBorder="1" applyAlignment="1" applyProtection="1">
      <alignment horizontal="center" vertical="center"/>
      <protection locked="0"/>
    </xf>
    <xf numFmtId="9" fontId="7" fillId="14" borderId="42" xfId="2" applyFont="1" applyFill="1" applyBorder="1" applyAlignment="1" applyProtection="1">
      <alignment horizontal="center" vertical="center"/>
    </xf>
    <xf numFmtId="9" fontId="7" fillId="14" borderId="42" xfId="2" applyFont="1" applyFill="1" applyBorder="1" applyAlignment="1" applyProtection="1">
      <alignment horizontal="center" vertical="center"/>
      <protection locked="0"/>
    </xf>
    <xf numFmtId="0" fontId="7" fillId="14" borderId="42" xfId="0" applyFont="1" applyFill="1" applyBorder="1" applyAlignment="1" applyProtection="1">
      <alignment horizontal="center" vertical="center" wrapText="1"/>
      <protection locked="0"/>
    </xf>
    <xf numFmtId="0" fontId="7" fillId="14" borderId="32" xfId="0" applyFont="1" applyFill="1" applyBorder="1" applyAlignment="1" applyProtection="1">
      <alignment horizontal="center" vertical="center"/>
      <protection locked="0"/>
    </xf>
    <xf numFmtId="9" fontId="7" fillId="0" borderId="1" xfId="2" applyFont="1" applyFill="1" applyBorder="1" applyAlignment="1" applyProtection="1">
      <alignment horizontal="center" vertical="center"/>
    </xf>
    <xf numFmtId="9" fontId="7" fillId="0" borderId="1" xfId="2" applyFont="1" applyFill="1" applyBorder="1" applyAlignment="1" applyProtection="1">
      <alignment horizontal="center" vertical="center"/>
      <protection locked="0"/>
    </xf>
    <xf numFmtId="0" fontId="1" fillId="0" borderId="36" xfId="0" applyFont="1" applyBorder="1" applyAlignment="1" applyProtection="1">
      <alignment horizontal="center" vertical="center" textRotation="90" wrapText="1"/>
      <protection locked="0"/>
    </xf>
    <xf numFmtId="0" fontId="13" fillId="0" borderId="11" xfId="4" applyFill="1" applyBorder="1" applyAlignment="1" applyProtection="1">
      <alignment horizontal="center" vertical="center" wrapText="1"/>
      <protection locked="0"/>
    </xf>
    <xf numFmtId="9" fontId="7" fillId="0" borderId="24" xfId="2" applyFont="1" applyFill="1" applyBorder="1" applyAlignment="1" applyProtection="1">
      <alignment horizontal="center" vertical="center"/>
      <protection locked="0"/>
    </xf>
    <xf numFmtId="0" fontId="13" fillId="0" borderId="7" xfId="4" applyFill="1" applyBorder="1" applyAlignment="1">
      <alignment horizontal="center" vertical="center" wrapText="1"/>
    </xf>
    <xf numFmtId="0" fontId="1" fillId="16" borderId="3" xfId="1" applyFill="1" applyBorder="1" applyAlignment="1">
      <alignment horizontal="center" vertical="center" wrapText="1"/>
    </xf>
    <xf numFmtId="0" fontId="1" fillId="16" borderId="3" xfId="1" quotePrefix="1" applyFill="1" applyBorder="1" applyAlignment="1">
      <alignment horizontal="center" vertical="center" wrapText="1"/>
    </xf>
    <xf numFmtId="0" fontId="7" fillId="16" borderId="3" xfId="0" applyFont="1" applyFill="1" applyBorder="1" applyAlignment="1">
      <alignment horizontal="center" vertical="center"/>
    </xf>
    <xf numFmtId="0" fontId="7" fillId="16" borderId="24" xfId="1" applyFont="1" applyFill="1" applyBorder="1" applyAlignment="1">
      <alignment horizontal="center" vertical="center" wrapText="1"/>
    </xf>
    <xf numFmtId="0" fontId="1" fillId="16" borderId="24" xfId="1" applyFill="1" applyBorder="1" applyAlignment="1">
      <alignment horizontal="center" vertical="center" wrapText="1"/>
    </xf>
    <xf numFmtId="0" fontId="7" fillId="16" borderId="3" xfId="0" applyFont="1" applyFill="1" applyBorder="1" applyAlignment="1" applyProtection="1">
      <alignment horizontal="center" vertical="center"/>
      <protection locked="0"/>
    </xf>
    <xf numFmtId="0" fontId="13" fillId="16" borderId="7" xfId="3" applyFill="1" applyBorder="1" applyAlignment="1">
      <alignment horizontal="center" vertical="center" wrapText="1"/>
    </xf>
    <xf numFmtId="0" fontId="7" fillId="16" borderId="32" xfId="0" applyFont="1" applyFill="1" applyBorder="1" applyAlignment="1" applyProtection="1">
      <alignment horizontal="center" vertical="center"/>
      <protection locked="0"/>
    </xf>
    <xf numFmtId="0" fontId="7" fillId="17" borderId="3" xfId="0" applyFont="1" applyFill="1" applyBorder="1" applyAlignment="1">
      <alignment horizontal="center" vertical="center" wrapText="1"/>
    </xf>
    <xf numFmtId="0" fontId="1" fillId="17" borderId="3" xfId="1" applyFill="1" applyBorder="1" applyAlignment="1">
      <alignment horizontal="center" vertical="center" wrapText="1"/>
    </xf>
    <xf numFmtId="0" fontId="7" fillId="17" borderId="24" xfId="0" applyFont="1" applyFill="1" applyBorder="1" applyAlignment="1">
      <alignment horizontal="center" vertical="center" wrapText="1"/>
    </xf>
    <xf numFmtId="0" fontId="7" fillId="17" borderId="24" xfId="1" applyFont="1" applyFill="1" applyBorder="1" applyAlignment="1">
      <alignment horizontal="center" vertical="center" wrapText="1"/>
    </xf>
    <xf numFmtId="0" fontId="7" fillId="17" borderId="10" xfId="0" applyFont="1" applyFill="1" applyBorder="1" applyAlignment="1" applyProtection="1">
      <alignment horizontal="center" vertical="center"/>
      <protection locked="0"/>
    </xf>
    <xf numFmtId="0" fontId="7" fillId="17" borderId="24" xfId="0" applyFont="1" applyFill="1" applyBorder="1" applyAlignment="1" applyProtection="1">
      <alignment horizontal="center" vertical="center"/>
      <protection locked="0"/>
    </xf>
    <xf numFmtId="0" fontId="7" fillId="17" borderId="32" xfId="0" applyFont="1" applyFill="1" applyBorder="1" applyAlignment="1" applyProtection="1">
      <alignment horizontal="center" vertical="center"/>
      <protection locked="0"/>
    </xf>
    <xf numFmtId="0" fontId="22" fillId="18" borderId="42"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8" fillId="14" borderId="2" xfId="0" applyFont="1" applyFill="1" applyBorder="1" applyAlignment="1">
      <alignment horizontal="center" vertical="center" wrapText="1"/>
    </xf>
    <xf numFmtId="0" fontId="8" fillId="14" borderId="33" xfId="0" applyFont="1" applyFill="1" applyBorder="1" applyAlignment="1">
      <alignment horizontal="center" vertical="center" wrapText="1"/>
    </xf>
    <xf numFmtId="0" fontId="8" fillId="14" borderId="29"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4" borderId="24"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9" xfId="0" applyFont="1" applyBorder="1" applyAlignment="1">
      <alignment horizontal="center" vertical="center" wrapText="1"/>
    </xf>
    <xf numFmtId="0" fontId="7"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xf>
    <xf numFmtId="0" fontId="7" fillId="0" borderId="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7" borderId="14"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0" fontId="9" fillId="8" borderId="5" xfId="1" applyFont="1" applyFill="1" applyBorder="1" applyAlignment="1" applyProtection="1">
      <alignment horizontal="center" vertical="center" wrapText="1"/>
      <protection locked="0"/>
    </xf>
    <xf numFmtId="0" fontId="9" fillId="8" borderId="28" xfId="1" applyFont="1" applyFill="1" applyBorder="1" applyAlignment="1" applyProtection="1">
      <alignment horizontal="center" vertical="center" wrapText="1"/>
      <protection locked="0"/>
    </xf>
    <xf numFmtId="0" fontId="9" fillId="8" borderId="10" xfId="0" applyFont="1" applyFill="1" applyBorder="1" applyAlignment="1" applyProtection="1">
      <alignment horizontal="center" vertical="center"/>
      <protection locked="0"/>
    </xf>
    <xf numFmtId="0" fontId="9" fillId="8" borderId="32"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9" fillId="8" borderId="45" xfId="1" applyFont="1" applyFill="1" applyBorder="1" applyAlignment="1" applyProtection="1">
      <alignment horizontal="center" vertical="center" wrapText="1"/>
      <protection locked="0"/>
    </xf>
    <xf numFmtId="0" fontId="9" fillId="8" borderId="3" xfId="1" applyFont="1" applyFill="1" applyBorder="1" applyAlignment="1" applyProtection="1">
      <alignment horizontal="center" vertical="center" wrapText="1"/>
      <protection locked="0"/>
    </xf>
    <xf numFmtId="0" fontId="9" fillId="8" borderId="24" xfId="1" applyFont="1" applyFill="1" applyBorder="1" applyAlignment="1" applyProtection="1">
      <alignment horizontal="center" vertical="center" wrapText="1"/>
      <protection locked="0"/>
    </xf>
    <xf numFmtId="0" fontId="9" fillId="8" borderId="8" xfId="1" applyFont="1" applyFill="1" applyBorder="1" applyAlignment="1" applyProtection="1">
      <alignment horizontal="center" vertical="center" wrapText="1"/>
      <protection locked="0"/>
    </xf>
    <xf numFmtId="0" fontId="9" fillId="8" borderId="25" xfId="1" applyFont="1" applyFill="1" applyBorder="1" applyAlignment="1" applyProtection="1">
      <alignment horizontal="center" vertical="center" wrapText="1"/>
      <protection locked="0"/>
    </xf>
    <xf numFmtId="0" fontId="9" fillId="8" borderId="2" xfId="1" applyFont="1" applyFill="1" applyBorder="1" applyAlignment="1" applyProtection="1">
      <alignment horizontal="center" vertical="center" wrapText="1"/>
      <protection locked="0"/>
    </xf>
    <xf numFmtId="0" fontId="9" fillId="8" borderId="29" xfId="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7" borderId="27" xfId="0" applyFont="1" applyFill="1" applyBorder="1" applyAlignment="1" applyProtection="1">
      <alignment horizontal="center" vertical="center" wrapText="1"/>
      <protection locked="0"/>
    </xf>
    <xf numFmtId="0" fontId="8" fillId="7" borderId="31" xfId="0" applyFont="1" applyFill="1" applyBorder="1" applyAlignment="1" applyProtection="1">
      <alignment horizontal="center" vertical="center" wrapText="1"/>
      <protection locked="0"/>
    </xf>
    <xf numFmtId="9" fontId="8" fillId="3" borderId="23" xfId="2" applyFont="1" applyFill="1" applyBorder="1" applyAlignment="1" applyProtection="1">
      <alignment horizontal="center" vertical="center" textRotation="90" wrapText="1"/>
      <protection locked="0"/>
    </xf>
    <xf numFmtId="9" fontId="8" fillId="3" borderId="27" xfId="2" applyFont="1" applyFill="1" applyBorder="1" applyAlignment="1" applyProtection="1">
      <alignment horizontal="center" vertical="center" textRotation="90" wrapText="1"/>
      <protection locked="0"/>
    </xf>
    <xf numFmtId="0" fontId="8" fillId="14" borderId="41"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8" fillId="0" borderId="6"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1" fillId="0" borderId="37" xfId="1" applyBorder="1" applyAlignment="1" applyProtection="1">
      <alignment horizontal="center" vertical="center" wrapText="1"/>
      <protection locked="0"/>
    </xf>
    <xf numFmtId="0" fontId="1" fillId="0" borderId="38" xfId="1" applyBorder="1" applyAlignment="1" applyProtection="1">
      <alignment horizontal="center" vertical="center" wrapText="1"/>
      <protection locked="0"/>
    </xf>
    <xf numFmtId="0" fontId="7" fillId="0" borderId="38" xfId="0" applyFont="1" applyBorder="1" applyAlignment="1">
      <alignment horizontal="center" vertical="center" wrapText="1"/>
    </xf>
    <xf numFmtId="0" fontId="8" fillId="17" borderId="39"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21" xfId="0" applyFont="1" applyBorder="1" applyAlignment="1" applyProtection="1">
      <alignment horizontal="center" vertical="center" wrapText="1"/>
      <protection locked="0"/>
    </xf>
    <xf numFmtId="0" fontId="8" fillId="0" borderId="41" xfId="0" applyFont="1" applyBorder="1" applyAlignment="1">
      <alignment horizontal="center" vertical="center" wrapText="1"/>
    </xf>
    <xf numFmtId="0" fontId="8" fillId="0" borderId="9"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17" borderId="3" xfId="0" applyFont="1" applyFill="1" applyBorder="1" applyAlignment="1">
      <alignment horizontal="center" vertical="center" wrapText="1"/>
    </xf>
    <xf numFmtId="0" fontId="7" fillId="17" borderId="24"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8" fillId="16" borderId="44"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37" xfId="0" applyFont="1" applyFill="1" applyBorder="1" applyAlignment="1">
      <alignment horizontal="center" vertical="center" wrapText="1"/>
    </xf>
    <xf numFmtId="0" fontId="7" fillId="16" borderId="24"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vertical="center" wrapText="1"/>
    </xf>
    <xf numFmtId="0" fontId="5" fillId="9" borderId="1" xfId="0" applyFont="1" applyFill="1" applyBorder="1" applyAlignment="1">
      <alignment horizontal="center"/>
    </xf>
  </cellXfs>
  <cellStyles count="5">
    <cellStyle name="Hipervínculo" xfId="3" builtinId="8"/>
    <cellStyle name="Hyperlink" xfId="4" xr:uid="{44C984C0-7A84-489D-86B0-644FA580DEC1}"/>
    <cellStyle name="Normal" xfId="0" builtinId="0"/>
    <cellStyle name="Normal 2__FICHA_TECNICA_INDICADORDSGI110610 RevJAmycano" xfId="1" xr:uid="{AE14A746-9A83-491D-A952-1819CC30848F}"/>
    <cellStyle name="Porcentaje" xfId="2" builtinId="5"/>
  </cellStyles>
  <dxfs count="6">
    <dxf>
      <fill>
        <patternFill>
          <bgColor rgb="FF00B050"/>
        </patternFill>
      </fill>
    </dxf>
    <dxf>
      <font>
        <color theme="1"/>
      </font>
      <fill>
        <patternFill>
          <bgColor rgb="FFFFFF00"/>
        </patternFill>
      </fill>
    </dxf>
    <dxf>
      <fill>
        <patternFill>
          <bgColor rgb="FFFF0000"/>
        </patternFill>
      </fill>
    </dxf>
    <dxf>
      <fill>
        <patternFill>
          <bgColor rgb="FF00B050"/>
        </patternFill>
      </fill>
    </dxf>
    <dxf>
      <font>
        <color theme="1"/>
      </font>
      <fill>
        <patternFill>
          <bgColor rgb="FFFFFF00"/>
        </patternFill>
      </fill>
    </dxf>
    <dxf>
      <fill>
        <patternFill>
          <bgColor rgb="FFFF0000"/>
        </patternFill>
      </fill>
    </dxf>
  </dxfs>
  <tableStyles count="0" defaultTableStyle="TableStyleMedium2" defaultPivotStyle="PivotStyleLight16"/>
  <colors>
    <mruColors>
      <color rgb="FFFEEE1E"/>
      <color rgb="FFFBFB9D"/>
      <color rgb="FFFF5050"/>
      <color rgb="FFF6CB16"/>
      <color rgb="FFFF5B5F"/>
      <color rgb="FF00C4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Structure" Target="richData/rdrichvaluestructure.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904873</xdr:colOff>
      <xdr:row>0</xdr:row>
      <xdr:rowOff>153471</xdr:rowOff>
    </xdr:from>
    <xdr:to>
      <xdr:col>1</xdr:col>
      <xdr:colOff>2270634</xdr:colOff>
      <xdr:row>5</xdr:row>
      <xdr:rowOff>158750</xdr:rowOff>
    </xdr:to>
    <xdr:pic>
      <xdr:nvPicPr>
        <xdr:cNvPr id="2" name="7 Imagen">
          <a:extLst>
            <a:ext uri="{FF2B5EF4-FFF2-40B4-BE49-F238E27FC236}">
              <a16:creationId xmlns:a16="http://schemas.microsoft.com/office/drawing/2014/main" id="{E64A0424-4763-45FC-BCA6-DFD6DA4B8E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48" y="153471"/>
          <a:ext cx="1365761" cy="1164154"/>
        </a:xfrm>
        <a:prstGeom prst="rect">
          <a:avLst/>
        </a:prstGeom>
      </xdr:spPr>
    </xdr:pic>
    <xdr:clientData/>
  </xdr:twoCellAnchor>
  <xdr:twoCellAnchor editAs="oneCell">
    <xdr:from>
      <xdr:col>36</xdr:col>
      <xdr:colOff>1643787</xdr:colOff>
      <xdr:row>0</xdr:row>
      <xdr:rowOff>104051</xdr:rowOff>
    </xdr:from>
    <xdr:to>
      <xdr:col>36</xdr:col>
      <xdr:colOff>2834412</xdr:colOff>
      <xdr:row>5</xdr:row>
      <xdr:rowOff>155644</xdr:rowOff>
    </xdr:to>
    <xdr:pic>
      <xdr:nvPicPr>
        <xdr:cNvPr id="3" name="Imagen 2" descr="Escudo de Colombia - Wikipedia, la enciclopedia libre">
          <a:extLst>
            <a:ext uri="{FF2B5EF4-FFF2-40B4-BE49-F238E27FC236}">
              <a16:creationId xmlns:a16="http://schemas.microsoft.com/office/drawing/2014/main" id="{EEEC0D55-7858-4965-BB3F-F74DD9B7C5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380605" y="104051"/>
          <a:ext cx="1190625" cy="1229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nproteccion-my.sharepoint.com/personal/martha_castro_unp_gov_co/Documents/Documentos/UNP-2024-%20S.E.R/OAPI/INDICACORES%20DE%20GESTI&#211;N/II.%20TRIMESTRE/GIN-FT-46-V2%20Malla%20de%20indicadores%20por%20proceso%20GME%20II%20TRIMESTRE%202024.xlsx" TargetMode="External"/><Relationship Id="rId2" Type="http://schemas.microsoft.com/office/2019/04/relationships/externalLinkLongPath" Target="https://unproteccion-my.sharepoint.com/personal/martha_castro_unp_gov_co/Documents/Documentos/UNP-2024-%20S.E.R/OAPI/INDICACORES%20DE%20GESTI&#211;N/II.%20TRIMESTRE/GIN-FT-46-V2%20Malla%20de%20indicadores%20por%20proceso%20GME%20II%20TRIMESTRE%202024.xlsx?42882882" TargetMode="External"/><Relationship Id="rId1" Type="http://schemas.openxmlformats.org/officeDocument/2006/relationships/externalLinkPath" Target="file:///\\42882882\GIN-FT-46-V2%20Malla%20de%20indicadores%20por%20proceso%20GME%20II%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LLA DE INDICADORES POR PROCES"/>
      <sheetName val="INCLUIR VALORES"/>
      <sheetName val="INSTRUCTIVO  "/>
    </sheetNames>
    <sheetDataSet>
      <sheetData sheetId="0"/>
      <sheetData sheetId="1"/>
      <sheetData sheetId="2"/>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9</v>
    <v>9</v>
  </rv>
  <rv s="1">
    <v>9</v>
    <v>1</v>
  </rv>
</rvData>
</file>

<file path=xl/richData/rdrichvaluestructure.xml><?xml version="1.0" encoding="utf-8"?>
<rvStructures xmlns="http://schemas.microsoft.com/office/spreadsheetml/2017/richdata" count="2">
  <s t="_error">
    <k n="errorType" t="i"/>
    <k n="subType" t="i"/>
  </s>
  <s t="_error">
    <k n="errorType" t="i"/>
    <k n="propagated" t="b"/>
  </s>
</rvStructur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TargetMode="External"/><Relationship Id="rId13" Type="http://schemas.openxmlformats.org/officeDocument/2006/relationships/hyperlink" Target="https://unproteccion-my.sharepoint.com/:b:/g/personal/andres_duque_unp_gov_co/EUk1A6Qf_SpMuwPRYGn9whoBKl-HuD4YUE4RtVi6ivHJxA?e=Ksx4Vh" TargetMode="External"/><Relationship Id="rId18" Type="http://schemas.openxmlformats.org/officeDocument/2006/relationships/hyperlink" Target="https://unproteccion.sharepoint.com/:f:/s/sth/gcsav/EmwDH237JDNIqaCSkybd5MABlLUnk2qg26AuLwLxHe_mBg?e=WSc5Wd" TargetMode="External"/><Relationship Id="rId3" Type="http://schemas.openxmlformats.org/officeDocument/2006/relationships/hyperlink" Target="../../../../../../../../Forms/AllItems.aspx" TargetMode="External"/><Relationship Id="rId21" Type="http://schemas.openxmlformats.org/officeDocument/2006/relationships/hyperlink" Target="https://unproteccion-my.sharepoint.com/:b:/g/personal/andres_duque_unp_gov_co/EWVJKG-5-3lLqRexInT8LQoBR7EgdWDbosJaAJG4UZIfEQ?e=z8eQPj" TargetMode="External"/><Relationship Id="rId7" Type="http://schemas.openxmlformats.org/officeDocument/2006/relationships/hyperlink" Target="https://unproteccion.sharepoint.com/:f:/s/sp/dbsp/Ev-C1D4dbp1CnUkN7lK2WzABEhaL7lIzJcQrNo5jUo4ZEw?e=DE6Geo" TargetMode="External"/><Relationship Id="rId12" Type="http://schemas.openxmlformats.org/officeDocument/2006/relationships/hyperlink" Target="https://unproteccion-my.sharepoint.com/:b:/g/personal/andres_duque_unp_gov_co/EUyzmVTVENpGqAlb_QIpP64BitB8bYu2fZF6XNQakkKFmw?e=1aKfV3" TargetMode="External"/><Relationship Id="rId17" Type="http://schemas.openxmlformats.org/officeDocument/2006/relationships/hyperlink" Target="https://unproteccion.sharepoint.com/:f:/s/sth/gcsav/EmwDH237JDNIqaCSkybd5MABlLUnk2qg26AuLwLxHe_mBg?e=ABy9nH" TargetMode="External"/><Relationship Id="rId2" Type="http://schemas.openxmlformats.org/officeDocument/2006/relationships/hyperlink" Target="https://unproteccion.sharepoint.com/:x:/r/sites/GPLANEACIONYSEGUIMIENTOSESP/Documentos%20compartidos/GPS/Indicadores/PROCESO/2023/III%20trimestre_Proceso/Evidencia2_Eficiencia_IIItrimestre_GISFM.xlsx?d=wc459d7322f5d4ab5981f79744d512303&amp;csf=1&amp;web=1&amp;e=VeO3iu" TargetMode="External"/><Relationship Id="rId16" Type="http://schemas.openxmlformats.org/officeDocument/2006/relationships/hyperlink" Target="https://unproteccion.sharepoint.com/:f:/s/sth/gcsav/EmwDH237JDNIqaCSkybd5MABlLUnk2qg26AuLwLxHe_mBg?e=ABy9nH" TargetMode="External"/><Relationship Id="rId20" Type="http://schemas.openxmlformats.org/officeDocument/2006/relationships/hyperlink" Target="https://unproteccion-my.sharepoint.com/:x:/g/personal/andres_duque_unp_gov_co/ERYWreHr2p1OvNYF1Ld0_coB2IQZGcAyRtL7DrvCa4Ufdg?e=bKRF4e" TargetMode="External"/><Relationship Id="rId1" Type="http://schemas.openxmlformats.org/officeDocument/2006/relationships/hyperlink" Target="https://unproteccion.sharepoint.com/:x:/r/sites/GPLANEACIONYSEGUIMIENTOSESP/Documentos%20compartidos/GPS/Indicadores/PROCESO/2023/III%20trimestre_Proceso/Evidencia2_Eficiencia_IIItrimestre_GISFM.xlsx?d=wc459d7322f5d4ab5981f79744d512303&amp;csf=1&amp;web=1&amp;e=VeO3iu" TargetMode="External"/><Relationship Id="rId6" Type="http://schemas.openxmlformats.org/officeDocument/2006/relationships/hyperlink" Target="https://unproteccion.sharepoint.com/sites/oapi/ggti/ggti/Forms/AllItems.aspx?id=%2Fsites%2Foapi%2Fggti%2Fggti%2F2023%2F09%2E%20Gesti%C3%B3n%20de%20Informaci%C3%B3n%2FReportes%2FINDICADORES%2FPROCESO%2F2024%2F02%20Porcentaje%20de%20disponibilidad%20de%20la%20servicios%20tecnol%C3%B3gicos%2FII%20TRIMESTRE%202024&amp;viewid=50c86437%2D069c%2D4dfa%2D8a20%2D60371ab601a5" TargetMode="External"/><Relationship Id="rId11" Type="http://schemas.openxmlformats.org/officeDocument/2006/relationships/hyperlink" Target="https://unproteccion-my.sharepoint.com/:w:/g/personal/andres_duque_unp_gov_co/EZGlf67e3-RJgswxZgfpek8BbhDMl6KLeMTaOelj-QJM5g?e=VSzHwJ" TargetMode="External"/><Relationship Id="rId24" Type="http://schemas.openxmlformats.org/officeDocument/2006/relationships/drawing" Target="../drawings/drawing1.xml"/><Relationship Id="rId5" Type="http://schemas.openxmlformats.org/officeDocument/2006/relationships/hyperlink" Target="../../../../../../../../Forms/AllItems.aspx" TargetMode="External"/><Relationship Id="rId15" Type="http://schemas.openxmlformats.org/officeDocument/2006/relationships/hyperlink" Target="https://unproteccion.sharepoint.com/:f:/r/sites/sg/gga/Mantenimiento_2019/Mantenimiento%20Vehiculos%20Propios/MANTENIMIENTO%20VEHICULOS%20PROPIOS/APOYO/Soportes%202024/SEGUIMIENTO%20PLAN%20DE%20MANTENIMIENTO%20AUTOMOTORES%20II%20TRIMESTRE/FACTURACI%C3%93N%20II%20TRIMESTRE?csf=1&amp;web=1&amp;e=01jlli" TargetMode="External"/><Relationship Id="rId23" Type="http://schemas.openxmlformats.org/officeDocument/2006/relationships/printerSettings" Target="../printerSettings/printerSettings1.bin"/><Relationship Id="rId10" Type="http://schemas.openxmlformats.org/officeDocument/2006/relationships/hyperlink" Target="../../../../../../../../../../../../../../../../../../../../../:f:/g/personal/nelly_camargo_unp_gov_co/Eo5tg52D7CVLqoDMJ0NltTQBIrt4gLM_adc-Z1sPfrtKqg?e=kdOXb1" TargetMode="External"/><Relationship Id="rId19" Type="http://schemas.openxmlformats.org/officeDocument/2006/relationships/hyperlink" Target="https://unproteccion-my.sharepoint.com/:x:/g/personal/andres_duque_unp_gov_co/EUXCUAC4mb5IjjwWxe4Loj4BtfpKZ2WAlK_uJpyL4yviPw?e=5WI57N" TargetMode="External"/><Relationship Id="rId4" Type="http://schemas.openxmlformats.org/officeDocument/2006/relationships/hyperlink" Target="../../../../../../../../Forms/AllItems.aspx" TargetMode="External"/><Relationship Id="rId9" Type="http://schemas.openxmlformats.org/officeDocument/2006/relationships/hyperlink" Target="../../../../../../../../../../../../../../../../../../../../../:f:/g/personal/nelly_camargo_unp_gov_co/Eo5tg52D7CVLqoDMJ0NltTQBIrt4gLM_adc-Z1sPfrtKqg?e=kdOXb1" TargetMode="External"/><Relationship Id="rId14" Type="http://schemas.openxmlformats.org/officeDocument/2006/relationships/hyperlink" Target="https://unproteccion-my.sharepoint.com/:b:/g/personal/andres_duque_unp_gov_co/EXPTLfdf_-pCuYQ_ZWkhpbIBrVFSqXc7OfhRmHjz3ye7bg?e=aXMQUa" TargetMode="External"/><Relationship Id="rId22" Type="http://schemas.openxmlformats.org/officeDocument/2006/relationships/hyperlink" Target="https://unproteccion-my.sharepoint.com/:u:/g/personal/andres_duque_unp_gov_co/EZ4Wy6Bv--RJljf1lNcQjX4Bt4ahB_uP58h89jmjz9NrDg?e=oQIC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41AA-73DF-4078-A08D-F39A98DC101E}">
  <dimension ref="A1:BE72"/>
  <sheetViews>
    <sheetView showGridLines="0" tabSelected="1" view="pageBreakPreview" topLeftCell="V1" zoomScale="60" zoomScaleNormal="60" workbookViewId="0">
      <selection activeCell="AK12" sqref="AK12"/>
    </sheetView>
  </sheetViews>
  <sheetFormatPr baseColWidth="10" defaultColWidth="11.42578125" defaultRowHeight="18" x14ac:dyDescent="0.25"/>
  <cols>
    <col min="1" max="1" width="21.85546875" style="9" customWidth="1"/>
    <col min="2" max="2" width="44.42578125" style="9" customWidth="1"/>
    <col min="3" max="3" width="17.7109375" style="9" customWidth="1"/>
    <col min="4" max="4" width="34.42578125" style="9" customWidth="1"/>
    <col min="5" max="5" width="45.42578125" style="9" customWidth="1"/>
    <col min="6" max="6" width="58.28515625" style="9" customWidth="1"/>
    <col min="7" max="7" width="33.7109375" style="10" customWidth="1"/>
    <col min="8" max="19" width="4" style="10" customWidth="1"/>
    <col min="20" max="20" width="10.28515625" style="10" customWidth="1"/>
    <col min="21" max="23" width="7.5703125" style="10" customWidth="1"/>
    <col min="24" max="26" width="18.42578125" style="10" customWidth="1"/>
    <col min="27" max="27" width="18.28515625" style="10" customWidth="1"/>
    <col min="28" max="28" width="14.42578125" style="10" customWidth="1"/>
    <col min="29" max="29" width="18" style="10" customWidth="1"/>
    <col min="30" max="30" width="15.7109375" style="10" hidden="1" customWidth="1"/>
    <col min="31" max="31" width="13.28515625" style="10" hidden="1" customWidth="1"/>
    <col min="32" max="32" width="13.42578125" style="10" hidden="1" customWidth="1"/>
    <col min="33" max="33" width="16.28515625" style="10" hidden="1" customWidth="1"/>
    <col min="34" max="34" width="12.140625" style="10" hidden="1" customWidth="1"/>
    <col min="35" max="35" width="18" style="10" hidden="1" customWidth="1"/>
    <col min="36" max="36" width="99.85546875" style="10" customWidth="1"/>
    <col min="37" max="37" width="59.85546875" style="10" customWidth="1"/>
    <col min="38" max="38" width="1.28515625" style="1" customWidth="1"/>
    <col min="39" max="39" width="25.28515625" style="1" hidden="1" customWidth="1"/>
    <col min="40" max="43" width="11.42578125" style="1"/>
    <col min="44" max="44" width="35.5703125" style="1" customWidth="1"/>
    <col min="45" max="16384" width="11.42578125" style="1"/>
  </cols>
  <sheetData>
    <row r="1" spans="1:57" ht="21.75" customHeight="1" x14ac:dyDescent="0.25">
      <c r="A1" s="237"/>
      <c r="B1" s="238"/>
      <c r="C1" s="239"/>
      <c r="D1" s="245" t="s">
        <v>0</v>
      </c>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7"/>
      <c r="AK1" s="243"/>
    </row>
    <row r="2" spans="1:57" x14ac:dyDescent="0.25">
      <c r="A2" s="240"/>
      <c r="B2" s="241"/>
      <c r="C2" s="242"/>
      <c r="D2" s="245"/>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7"/>
      <c r="AK2" s="244"/>
      <c r="BE2" s="1" t="s">
        <v>1</v>
      </c>
    </row>
    <row r="3" spans="1:57" x14ac:dyDescent="0.25">
      <c r="A3" s="240"/>
      <c r="B3" s="241"/>
      <c r="C3" s="242"/>
      <c r="D3" s="245" t="s">
        <v>2</v>
      </c>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7"/>
      <c r="AK3" s="244"/>
      <c r="BE3" s="1" t="s">
        <v>3</v>
      </c>
    </row>
    <row r="4" spans="1:57" x14ac:dyDescent="0.25">
      <c r="A4" s="240"/>
      <c r="B4" s="241"/>
      <c r="C4" s="242"/>
      <c r="D4" s="245"/>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7"/>
      <c r="AK4" s="244"/>
      <c r="BE4" s="1" t="s">
        <v>4</v>
      </c>
    </row>
    <row r="5" spans="1:57" x14ac:dyDescent="0.25">
      <c r="A5" s="240"/>
      <c r="B5" s="241"/>
      <c r="C5" s="242"/>
      <c r="D5" s="245" t="s">
        <v>5</v>
      </c>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7"/>
      <c r="AK5" s="244"/>
    </row>
    <row r="6" spans="1:57" ht="18.75" thickBot="1" x14ac:dyDescent="0.3">
      <c r="A6" s="240"/>
      <c r="B6" s="241"/>
      <c r="C6" s="242"/>
      <c r="D6" s="248"/>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50"/>
      <c r="AK6" s="244"/>
    </row>
    <row r="7" spans="1:57" ht="85.5" customHeight="1" thickBot="1" x14ac:dyDescent="0.3">
      <c r="A7" s="208" t="s">
        <v>6</v>
      </c>
      <c r="B7" s="208" t="s">
        <v>7</v>
      </c>
      <c r="C7" s="208" t="s">
        <v>8</v>
      </c>
      <c r="D7" s="220" t="s">
        <v>9</v>
      </c>
      <c r="E7" s="216" t="s">
        <v>10</v>
      </c>
      <c r="F7" s="218" t="s">
        <v>11</v>
      </c>
      <c r="G7" s="210" t="s">
        <v>12</v>
      </c>
      <c r="H7" s="212" t="s">
        <v>13</v>
      </c>
      <c r="I7" s="213"/>
      <c r="J7" s="213"/>
      <c r="K7" s="213"/>
      <c r="L7" s="213"/>
      <c r="M7" s="213"/>
      <c r="N7" s="213"/>
      <c r="O7" s="213"/>
      <c r="P7" s="213"/>
      <c r="Q7" s="213"/>
      <c r="R7" s="213"/>
      <c r="S7" s="214"/>
      <c r="T7" s="227" t="s">
        <v>14</v>
      </c>
      <c r="U7" s="227"/>
      <c r="V7" s="227"/>
      <c r="W7" s="228"/>
      <c r="X7" s="222" t="s">
        <v>15</v>
      </c>
      <c r="Y7" s="222"/>
      <c r="Z7" s="222"/>
      <c r="AA7" s="222"/>
      <c r="AB7" s="222"/>
      <c r="AC7" s="222"/>
      <c r="AD7" s="222"/>
      <c r="AE7" s="223"/>
      <c r="AF7" s="223"/>
      <c r="AG7" s="223"/>
      <c r="AH7" s="223"/>
      <c r="AI7" s="224"/>
      <c r="AJ7" s="225" t="s">
        <v>16</v>
      </c>
      <c r="AK7" s="206" t="s">
        <v>17</v>
      </c>
    </row>
    <row r="8" spans="1:57" ht="120.75" customHeight="1" thickBot="1" x14ac:dyDescent="0.3">
      <c r="A8" s="209"/>
      <c r="B8" s="215"/>
      <c r="C8" s="209"/>
      <c r="D8" s="221"/>
      <c r="E8" s="217"/>
      <c r="F8" s="219"/>
      <c r="G8" s="211"/>
      <c r="H8" s="15" t="s">
        <v>18</v>
      </c>
      <c r="I8" s="16" t="s">
        <v>19</v>
      </c>
      <c r="J8" s="16" t="s">
        <v>20</v>
      </c>
      <c r="K8" s="16" t="s">
        <v>21</v>
      </c>
      <c r="L8" s="16" t="s">
        <v>22</v>
      </c>
      <c r="M8" s="16" t="s">
        <v>23</v>
      </c>
      <c r="N8" s="16" t="s">
        <v>24</v>
      </c>
      <c r="O8" s="16" t="s">
        <v>25</v>
      </c>
      <c r="P8" s="16" t="s">
        <v>26</v>
      </c>
      <c r="Q8" s="16" t="s">
        <v>27</v>
      </c>
      <c r="R8" s="16" t="s">
        <v>28</v>
      </c>
      <c r="S8" s="17" t="s">
        <v>29</v>
      </c>
      <c r="T8" s="14" t="s">
        <v>30</v>
      </c>
      <c r="U8" s="14" t="s">
        <v>31</v>
      </c>
      <c r="V8" s="14" t="s">
        <v>32</v>
      </c>
      <c r="W8" s="14" t="s">
        <v>33</v>
      </c>
      <c r="X8" s="18" t="s">
        <v>34</v>
      </c>
      <c r="Y8" s="18" t="s">
        <v>35</v>
      </c>
      <c r="Z8" s="18" t="s">
        <v>36</v>
      </c>
      <c r="AA8" s="18" t="s">
        <v>37</v>
      </c>
      <c r="AB8" s="18" t="s">
        <v>35</v>
      </c>
      <c r="AC8" s="18" t="s">
        <v>36</v>
      </c>
      <c r="AD8" s="18" t="s">
        <v>38</v>
      </c>
      <c r="AE8" s="18" t="s">
        <v>35</v>
      </c>
      <c r="AF8" s="18" t="s">
        <v>36</v>
      </c>
      <c r="AG8" s="18" t="s">
        <v>39</v>
      </c>
      <c r="AH8" s="18" t="s">
        <v>35</v>
      </c>
      <c r="AI8" s="18" t="s">
        <v>36</v>
      </c>
      <c r="AJ8" s="226"/>
      <c r="AK8" s="207"/>
    </row>
    <row r="9" spans="1:57" ht="100.5" customHeight="1" x14ac:dyDescent="0.25">
      <c r="A9" s="251" t="s">
        <v>40</v>
      </c>
      <c r="B9" s="252" t="s">
        <v>41</v>
      </c>
      <c r="C9" s="43" t="s">
        <v>42</v>
      </c>
      <c r="D9" s="43" t="s">
        <v>43</v>
      </c>
      <c r="E9" s="43" t="s">
        <v>44</v>
      </c>
      <c r="F9" s="43" t="s">
        <v>45</v>
      </c>
      <c r="G9" s="6" t="s">
        <v>1</v>
      </c>
      <c r="H9" s="63"/>
      <c r="I9" s="63"/>
      <c r="J9" s="90"/>
      <c r="K9" s="64"/>
      <c r="L9" s="64"/>
      <c r="M9" s="90"/>
      <c r="N9" s="64"/>
      <c r="O9" s="64"/>
      <c r="P9" s="90"/>
      <c r="Q9" s="64"/>
      <c r="R9" s="64"/>
      <c r="S9" s="90"/>
      <c r="T9" s="5">
        <v>0.9</v>
      </c>
      <c r="U9" s="5">
        <v>0.9</v>
      </c>
      <c r="V9" s="5">
        <v>0.9</v>
      </c>
      <c r="W9" s="5">
        <v>0.9</v>
      </c>
      <c r="X9" s="65"/>
      <c r="Y9" s="66">
        <f>+X9/T9</f>
        <v>0</v>
      </c>
      <c r="Z9" s="67" t="str">
        <f>IF(Y9&lt;65%,"En Riesgo",IF(Y9&lt;85%,"Aceptable",IF(Y9&lt;400%,"Satisfactorio")))</f>
        <v>En Riesgo</v>
      </c>
      <c r="AA9" s="66"/>
      <c r="AB9" s="66">
        <f>+AA9/$U9</f>
        <v>0</v>
      </c>
      <c r="AC9" s="67" t="str">
        <f>IF(AB9&lt;65%,"En Riesgo",IF(AB9&lt;85%,"Aceptable",IF(AB9&lt;400%,"Satisfactorio")))</f>
        <v>En Riesgo</v>
      </c>
      <c r="AD9" s="67"/>
      <c r="AE9" s="66">
        <f ca="1">+AE9/$V9</f>
        <v>0</v>
      </c>
      <c r="AF9" s="67" t="str">
        <f ca="1">IF(AE9&lt;65%,"En Riesgo",IF(AE9&lt;85%,"Aceptable",IF(AE9&lt;400%,"Satisfactorio")))</f>
        <v>En Riesgo</v>
      </c>
      <c r="AG9" s="65"/>
      <c r="AH9" s="66">
        <f>+AG9/$W9</f>
        <v>0</v>
      </c>
      <c r="AI9" s="67" t="str">
        <f>IF(AH9&lt;65%,"En Riesgo",IF(AH9&lt;85%,"Aceptable",IF(AH9&lt;400%,"Satisfactorio")))</f>
        <v>En Riesgo</v>
      </c>
      <c r="AJ9" s="68" t="s">
        <v>46</v>
      </c>
      <c r="AK9" s="183" t="s">
        <v>47</v>
      </c>
    </row>
    <row r="10" spans="1:57" ht="100.5" customHeight="1" x14ac:dyDescent="0.25">
      <c r="A10" s="251"/>
      <c r="B10" s="252"/>
      <c r="C10" s="43" t="s">
        <v>48</v>
      </c>
      <c r="D10" s="43" t="s">
        <v>49</v>
      </c>
      <c r="E10" s="43" t="s">
        <v>50</v>
      </c>
      <c r="F10" s="43" t="s">
        <v>51</v>
      </c>
      <c r="G10" s="6" t="s">
        <v>3</v>
      </c>
      <c r="H10" s="6"/>
      <c r="I10" s="6"/>
      <c r="J10" s="7"/>
      <c r="K10" s="7"/>
      <c r="L10" s="7"/>
      <c r="M10" s="91"/>
      <c r="N10" s="7"/>
      <c r="O10" s="6"/>
      <c r="P10" s="6"/>
      <c r="Q10" s="7"/>
      <c r="R10" s="7"/>
      <c r="S10" s="91"/>
      <c r="T10" s="5"/>
      <c r="U10" s="5">
        <v>1</v>
      </c>
      <c r="V10" s="5"/>
      <c r="W10" s="5">
        <v>1</v>
      </c>
      <c r="X10" s="19"/>
      <c r="Y10" s="66" t="e">
        <f>+X10/T10</f>
        <v>#DIV/0!</v>
      </c>
      <c r="Z10" s="67" t="e">
        <f t="shared" ref="Z10:Z67" si="0">IF(Y10&lt;65%,"En Riesgo",IF(Y10&lt;85%,"Aceptable",IF(Y10&lt;400%,"Satisfactorio")))</f>
        <v>#DIV/0!</v>
      </c>
      <c r="AA10" s="66"/>
      <c r="AB10" s="66">
        <f>+AA10/$U10</f>
        <v>0</v>
      </c>
      <c r="AC10" s="67" t="str">
        <f t="shared" ref="AC10:AC67" si="1">IF(AB10&lt;65%,"En Riesgo",IF(AB10&lt;85%,"Aceptable",IF(AB10&lt;400%,"Satisfactorio")))</f>
        <v>En Riesgo</v>
      </c>
      <c r="AD10" s="67"/>
      <c r="AE10" s="66">
        <f ca="1">+AE10/$V10</f>
        <v>0</v>
      </c>
      <c r="AF10" s="67" t="str">
        <f t="shared" ref="AF10:AF67" ca="1" si="2">IF(AE10&lt;65%,"En Riesgo",IF(AE10&lt;85%,"Aceptable",IF(AE10&lt;400%,"Satisfactorio")))</f>
        <v>En Riesgo</v>
      </c>
      <c r="AG10" s="19"/>
      <c r="AH10" s="66">
        <f>+AG10/$W10</f>
        <v>0</v>
      </c>
      <c r="AI10" s="67" t="str">
        <f t="shared" ref="AI10:AI67" si="3">IF(AH10&lt;65%,"En Riesgo",IF(AH10&lt;85%,"Aceptable",IF(AH10&lt;400%,"Satisfactorio")))</f>
        <v>En Riesgo</v>
      </c>
      <c r="AJ10" s="39" t="s">
        <v>52</v>
      </c>
      <c r="AK10" s="6" t="s">
        <v>53</v>
      </c>
    </row>
    <row r="11" spans="1:57" s="70" customFormat="1" ht="120" customHeight="1" thickBot="1" x14ac:dyDescent="0.3">
      <c r="A11" s="251"/>
      <c r="B11" s="252"/>
      <c r="C11" s="43" t="s">
        <v>42</v>
      </c>
      <c r="D11" s="43" t="s">
        <v>54</v>
      </c>
      <c r="E11" s="43" t="s">
        <v>55</v>
      </c>
      <c r="F11" s="43" t="s">
        <v>56</v>
      </c>
      <c r="G11" s="49" t="s">
        <v>1</v>
      </c>
      <c r="H11" s="7"/>
      <c r="I11" s="7"/>
      <c r="J11" s="91"/>
      <c r="K11" s="7"/>
      <c r="L11" s="7"/>
      <c r="M11" s="91"/>
      <c r="N11" s="7"/>
      <c r="O11" s="7"/>
      <c r="P11" s="91"/>
      <c r="Q11" s="7"/>
      <c r="R11" s="7"/>
      <c r="S11" s="91"/>
      <c r="T11" s="5">
        <v>0.55000000000000004</v>
      </c>
      <c r="U11" s="5">
        <v>0.7</v>
      </c>
      <c r="V11" s="71">
        <v>0.75</v>
      </c>
      <c r="W11" s="5">
        <v>1</v>
      </c>
      <c r="X11" s="69"/>
      <c r="Y11" s="66">
        <f>+X11/T11</f>
        <v>0</v>
      </c>
      <c r="Z11" s="67" t="str">
        <f t="shared" si="0"/>
        <v>En Riesgo</v>
      </c>
      <c r="AA11" s="66">
        <v>0.76539999999999997</v>
      </c>
      <c r="AB11" s="66">
        <f>+AA11/$U11</f>
        <v>1.0934285714285714</v>
      </c>
      <c r="AC11" s="67" t="str">
        <f t="shared" si="1"/>
        <v>Satisfactorio</v>
      </c>
      <c r="AD11" s="67"/>
      <c r="AE11" s="66">
        <f ca="1">+AE11/$V11</f>
        <v>0</v>
      </c>
      <c r="AF11" s="67" t="str">
        <f t="shared" ca="1" si="2"/>
        <v>En Riesgo</v>
      </c>
      <c r="AG11" s="19"/>
      <c r="AH11" s="66">
        <f>+AG11/$W11</f>
        <v>0</v>
      </c>
      <c r="AI11" s="67" t="str">
        <f t="shared" si="3"/>
        <v>En Riesgo</v>
      </c>
      <c r="AJ11" s="7" t="s">
        <v>57</v>
      </c>
      <c r="AK11" s="82" t="s">
        <v>58</v>
      </c>
    </row>
    <row r="12" spans="1:57" ht="83.25" customHeight="1" x14ac:dyDescent="0.25">
      <c r="A12" s="251"/>
      <c r="B12" s="253"/>
      <c r="C12" s="43" t="s">
        <v>59</v>
      </c>
      <c r="D12" s="46" t="s">
        <v>60</v>
      </c>
      <c r="E12" s="46" t="s">
        <v>61</v>
      </c>
      <c r="F12" s="46" t="s">
        <v>62</v>
      </c>
      <c r="G12" s="6" t="s">
        <v>1</v>
      </c>
      <c r="H12" s="6"/>
      <c r="I12" s="6"/>
      <c r="J12" s="91"/>
      <c r="K12" s="7"/>
      <c r="L12" s="7"/>
      <c r="M12" s="91"/>
      <c r="N12" s="7"/>
      <c r="O12" s="7"/>
      <c r="P12" s="91"/>
      <c r="Q12" s="7"/>
      <c r="R12" s="7"/>
      <c r="S12" s="91"/>
      <c r="T12" s="5">
        <v>1</v>
      </c>
      <c r="U12" s="5">
        <v>1</v>
      </c>
      <c r="V12" s="71">
        <v>1</v>
      </c>
      <c r="W12" s="5">
        <v>1</v>
      </c>
      <c r="X12" s="19"/>
      <c r="Y12" s="66">
        <f>+X12/T12</f>
        <v>0</v>
      </c>
      <c r="Z12" s="67" t="str">
        <f t="shared" si="0"/>
        <v>En Riesgo</v>
      </c>
      <c r="AA12" s="66"/>
      <c r="AB12" s="66">
        <f t="shared" ref="AB12:AB67" si="4">+AA12/$U12</f>
        <v>0</v>
      </c>
      <c r="AC12" s="67" t="str">
        <f t="shared" si="1"/>
        <v>En Riesgo</v>
      </c>
      <c r="AD12" s="67"/>
      <c r="AE12" s="66">
        <f t="shared" ref="AE12:AE67" ca="1" si="5">+AE12/$V12</f>
        <v>0</v>
      </c>
      <c r="AF12" s="67" t="str">
        <f t="shared" ca="1" si="2"/>
        <v>En Riesgo</v>
      </c>
      <c r="AG12" s="19"/>
      <c r="AH12" s="66">
        <f t="shared" ref="AH12:AH66" si="6">+AG12/$W12</f>
        <v>0</v>
      </c>
      <c r="AI12" s="67" t="str">
        <f t="shared" si="3"/>
        <v>En Riesgo</v>
      </c>
      <c r="AJ12" s="6" t="s">
        <v>63</v>
      </c>
      <c r="AK12" s="184" t="s">
        <v>64</v>
      </c>
    </row>
    <row r="13" spans="1:57" ht="180" customHeight="1" thickBot="1" x14ac:dyDescent="0.3">
      <c r="A13" s="194" t="s">
        <v>65</v>
      </c>
      <c r="B13" s="197" t="s">
        <v>66</v>
      </c>
      <c r="C13" s="42" t="s">
        <v>42</v>
      </c>
      <c r="D13" s="42" t="s">
        <v>67</v>
      </c>
      <c r="E13" s="42" t="s">
        <v>68</v>
      </c>
      <c r="F13" s="42" t="s">
        <v>69</v>
      </c>
      <c r="G13" s="51" t="s">
        <v>3</v>
      </c>
      <c r="H13" s="20"/>
      <c r="I13" s="20"/>
      <c r="J13" s="21"/>
      <c r="K13" s="21"/>
      <c r="L13" s="21"/>
      <c r="M13" s="92"/>
      <c r="N13" s="21"/>
      <c r="O13" s="20"/>
      <c r="P13" s="29"/>
      <c r="Q13" s="21"/>
      <c r="R13" s="21"/>
      <c r="S13" s="92"/>
      <c r="T13" s="22"/>
      <c r="U13" s="22">
        <v>0.9</v>
      </c>
      <c r="V13" s="22"/>
      <c r="W13" s="22">
        <v>0.9</v>
      </c>
      <c r="X13" s="23"/>
      <c r="Y13" s="66" t="e">
        <f t="shared" ref="Y13:Y67" si="7">+X13/T13</f>
        <v>#DIV/0!</v>
      </c>
      <c r="Z13" s="67" t="e">
        <f t="shared" si="0"/>
        <v>#DIV/0!</v>
      </c>
      <c r="AA13" s="66"/>
      <c r="AB13" s="66">
        <f t="shared" si="4"/>
        <v>0</v>
      </c>
      <c r="AC13" s="67" t="str">
        <f t="shared" si="1"/>
        <v>En Riesgo</v>
      </c>
      <c r="AD13" s="67"/>
      <c r="AE13" s="66">
        <f t="shared" ca="1" si="5"/>
        <v>0</v>
      </c>
      <c r="AF13" s="67" t="str">
        <f t="shared" ca="1" si="2"/>
        <v>En Riesgo</v>
      </c>
      <c r="AG13" s="23"/>
      <c r="AH13" s="66">
        <f t="shared" si="6"/>
        <v>0</v>
      </c>
      <c r="AI13" s="67" t="str">
        <f t="shared" si="3"/>
        <v>En Riesgo</v>
      </c>
      <c r="AJ13" s="39"/>
      <c r="AK13" s="41"/>
    </row>
    <row r="14" spans="1:57" ht="97.5" customHeight="1" thickBot="1" x14ac:dyDescent="0.3">
      <c r="A14" s="262"/>
      <c r="B14" s="197"/>
      <c r="C14" s="43" t="s">
        <v>70</v>
      </c>
      <c r="D14" s="43" t="s">
        <v>71</v>
      </c>
      <c r="E14" s="43" t="s">
        <v>72</v>
      </c>
      <c r="F14" s="43" t="s">
        <v>73</v>
      </c>
      <c r="G14" s="6" t="s">
        <v>1</v>
      </c>
      <c r="H14" s="6"/>
      <c r="I14" s="6"/>
      <c r="J14" s="91"/>
      <c r="K14" s="7"/>
      <c r="L14" s="7"/>
      <c r="M14" s="93"/>
      <c r="N14" s="7"/>
      <c r="O14" s="7"/>
      <c r="P14" s="93"/>
      <c r="Q14" s="7"/>
      <c r="R14" s="7"/>
      <c r="S14" s="93"/>
      <c r="T14" s="5">
        <v>0.9</v>
      </c>
      <c r="U14" s="5">
        <v>0.9</v>
      </c>
      <c r="V14" s="5">
        <v>0.9</v>
      </c>
      <c r="W14" s="5">
        <v>0.9</v>
      </c>
      <c r="X14" s="19"/>
      <c r="Y14" s="66">
        <f t="shared" si="7"/>
        <v>0</v>
      </c>
      <c r="Z14" s="67" t="str">
        <f t="shared" si="0"/>
        <v>En Riesgo</v>
      </c>
      <c r="AA14" s="66"/>
      <c r="AB14" s="66">
        <f t="shared" si="4"/>
        <v>0</v>
      </c>
      <c r="AC14" s="67" t="str">
        <f t="shared" si="1"/>
        <v>En Riesgo</v>
      </c>
      <c r="AD14" s="67"/>
      <c r="AE14" s="66">
        <f t="shared" ca="1" si="5"/>
        <v>0</v>
      </c>
      <c r="AF14" s="67" t="str">
        <f t="shared" ca="1" si="2"/>
        <v>En Riesgo</v>
      </c>
      <c r="AG14" s="19"/>
      <c r="AH14" s="66">
        <f t="shared" si="6"/>
        <v>0</v>
      </c>
      <c r="AI14" s="67" t="str">
        <f t="shared" si="3"/>
        <v>En Riesgo</v>
      </c>
      <c r="AJ14" s="39"/>
      <c r="AK14" s="39"/>
    </row>
    <row r="15" spans="1:57" ht="107.25" customHeight="1" x14ac:dyDescent="0.25">
      <c r="A15" s="196"/>
      <c r="B15" s="254"/>
      <c r="C15" s="44" t="s">
        <v>59</v>
      </c>
      <c r="D15" s="50" t="s">
        <v>74</v>
      </c>
      <c r="E15" s="50" t="s">
        <v>75</v>
      </c>
      <c r="F15" s="53" t="s">
        <v>76</v>
      </c>
      <c r="G15" s="29" t="s">
        <v>1</v>
      </c>
      <c r="H15" s="29"/>
      <c r="I15" s="29"/>
      <c r="J15" s="92"/>
      <c r="K15" s="30"/>
      <c r="L15" s="30"/>
      <c r="M15" s="92"/>
      <c r="N15" s="30"/>
      <c r="O15" s="30"/>
      <c r="P15" s="92"/>
      <c r="Q15" s="30"/>
      <c r="R15" s="30"/>
      <c r="S15" s="92"/>
      <c r="T15" s="32">
        <v>0.85</v>
      </c>
      <c r="U15" s="32">
        <v>0.85</v>
      </c>
      <c r="V15" s="32">
        <v>0.85</v>
      </c>
      <c r="W15" s="32">
        <v>0.85</v>
      </c>
      <c r="X15" s="33"/>
      <c r="Y15" s="66">
        <f t="shared" si="7"/>
        <v>0</v>
      </c>
      <c r="Z15" s="67" t="str">
        <f t="shared" si="0"/>
        <v>En Riesgo</v>
      </c>
      <c r="AA15" s="66"/>
      <c r="AB15" s="66">
        <f t="shared" si="4"/>
        <v>0</v>
      </c>
      <c r="AC15" s="67" t="str">
        <f t="shared" si="1"/>
        <v>En Riesgo</v>
      </c>
      <c r="AD15" s="67"/>
      <c r="AE15" s="66">
        <f t="shared" ca="1" si="5"/>
        <v>0</v>
      </c>
      <c r="AF15" s="67" t="str">
        <f t="shared" ca="1" si="2"/>
        <v>En Riesgo</v>
      </c>
      <c r="AG15" s="33"/>
      <c r="AH15" s="66">
        <f t="shared" si="6"/>
        <v>0</v>
      </c>
      <c r="AI15" s="67" t="str">
        <f t="shared" si="3"/>
        <v>En Riesgo</v>
      </c>
      <c r="AJ15" s="39"/>
      <c r="AK15" s="39"/>
    </row>
    <row r="16" spans="1:57" ht="132" customHeight="1" x14ac:dyDescent="0.25">
      <c r="A16" s="255" t="s">
        <v>77</v>
      </c>
      <c r="B16" s="266" t="s">
        <v>78</v>
      </c>
      <c r="C16" s="175" t="s">
        <v>42</v>
      </c>
      <c r="D16" s="174" t="s">
        <v>79</v>
      </c>
      <c r="E16" s="174" t="s">
        <v>80</v>
      </c>
      <c r="F16" s="174" t="s">
        <v>81</v>
      </c>
      <c r="G16" s="20" t="s">
        <v>3</v>
      </c>
      <c r="H16" s="20"/>
      <c r="I16" s="20"/>
      <c r="J16" s="21"/>
      <c r="K16" s="21"/>
      <c r="L16" s="21"/>
      <c r="M16" s="92"/>
      <c r="N16" s="21"/>
      <c r="O16" s="20"/>
      <c r="P16" s="29"/>
      <c r="Q16" s="21"/>
      <c r="R16" s="21"/>
      <c r="S16" s="92"/>
      <c r="T16" s="35"/>
      <c r="U16" s="22">
        <v>1</v>
      </c>
      <c r="V16" s="35"/>
      <c r="W16" s="22">
        <v>0</v>
      </c>
      <c r="X16" s="23"/>
      <c r="Y16" s="66" t="e">
        <f t="shared" si="7"/>
        <v>#DIV/0!</v>
      </c>
      <c r="Z16" s="67" t="e">
        <f t="shared" si="0"/>
        <v>#DIV/0!</v>
      </c>
      <c r="AA16" s="66">
        <v>1</v>
      </c>
      <c r="AB16" s="66">
        <f>+AA16/$U16</f>
        <v>1</v>
      </c>
      <c r="AC16" s="67" t="str">
        <f t="shared" si="1"/>
        <v>Satisfactorio</v>
      </c>
      <c r="AD16" s="67"/>
      <c r="AE16" s="66">
        <f t="shared" ca="1" si="5"/>
        <v>0</v>
      </c>
      <c r="AF16" s="67" t="str">
        <f t="shared" ca="1" si="2"/>
        <v>En Riesgo</v>
      </c>
      <c r="AG16" s="23"/>
      <c r="AH16" s="66" t="e">
        <f t="shared" si="6"/>
        <v>#DIV/0!</v>
      </c>
      <c r="AI16" s="67" t="e">
        <f t="shared" si="3"/>
        <v>#DIV/0!</v>
      </c>
      <c r="AJ16" s="182" t="s">
        <v>82</v>
      </c>
      <c r="AK16" s="178"/>
    </row>
    <row r="17" spans="1:44" ht="132" customHeight="1" x14ac:dyDescent="0.25">
      <c r="A17" s="256"/>
      <c r="B17" s="267"/>
      <c r="C17" s="177" t="s">
        <v>59</v>
      </c>
      <c r="D17" s="176" t="s">
        <v>83</v>
      </c>
      <c r="E17" s="176" t="s">
        <v>84</v>
      </c>
      <c r="F17" s="176" t="s">
        <v>85</v>
      </c>
      <c r="G17" s="29" t="s">
        <v>4</v>
      </c>
      <c r="H17" s="29"/>
      <c r="I17" s="29"/>
      <c r="J17" s="30"/>
      <c r="K17" s="30"/>
      <c r="L17" s="29"/>
      <c r="M17" s="20"/>
      <c r="N17" s="29"/>
      <c r="O17" s="29"/>
      <c r="P17" s="20"/>
      <c r="Q17" s="30"/>
      <c r="R17" s="30"/>
      <c r="S17" s="93"/>
      <c r="T17" s="31"/>
      <c r="U17" s="31"/>
      <c r="V17" s="31"/>
      <c r="W17" s="32">
        <v>0.8</v>
      </c>
      <c r="X17" s="31"/>
      <c r="Y17" s="66" t="e">
        <f t="shared" si="7"/>
        <v>#DIV/0!</v>
      </c>
      <c r="Z17" s="67" t="e">
        <f t="shared" si="0"/>
        <v>#DIV/0!</v>
      </c>
      <c r="AA17" s="66"/>
      <c r="AB17" s="66" t="e">
        <f t="shared" si="4"/>
        <v>#DIV/0!</v>
      </c>
      <c r="AC17" s="67" t="e">
        <f t="shared" si="1"/>
        <v>#DIV/0!</v>
      </c>
      <c r="AD17" s="67"/>
      <c r="AE17" s="66">
        <f t="shared" ca="1" si="5"/>
        <v>0</v>
      </c>
      <c r="AF17" s="67" t="e">
        <f t="shared" ca="1" si="2"/>
        <v>#DIV/0!</v>
      </c>
      <c r="AG17" s="33"/>
      <c r="AH17" s="66">
        <f t="shared" si="6"/>
        <v>0</v>
      </c>
      <c r="AI17" s="67" t="str">
        <f t="shared" si="3"/>
        <v>En Riesgo</v>
      </c>
      <c r="AJ17" s="179"/>
      <c r="AK17" s="180"/>
    </row>
    <row r="18" spans="1:44" ht="97.5" customHeight="1" x14ac:dyDescent="0.25">
      <c r="A18" s="194" t="s">
        <v>86</v>
      </c>
      <c r="B18" s="191" t="s">
        <v>87</v>
      </c>
      <c r="C18" s="42" t="s">
        <v>42</v>
      </c>
      <c r="D18" s="48" t="s">
        <v>88</v>
      </c>
      <c r="E18" s="48" t="s">
        <v>89</v>
      </c>
      <c r="F18" s="54" t="s">
        <v>90</v>
      </c>
      <c r="G18" s="20" t="s">
        <v>4</v>
      </c>
      <c r="H18" s="20"/>
      <c r="I18" s="20"/>
      <c r="J18" s="21"/>
      <c r="K18" s="21"/>
      <c r="L18" s="20"/>
      <c r="M18" s="6"/>
      <c r="N18" s="20"/>
      <c r="O18" s="20"/>
      <c r="P18" s="6"/>
      <c r="Q18" s="21"/>
      <c r="R18" s="21"/>
      <c r="S18" s="91"/>
      <c r="T18" s="35"/>
      <c r="U18" s="35"/>
      <c r="V18" s="35"/>
      <c r="W18" s="22">
        <v>1</v>
      </c>
      <c r="X18" s="35"/>
      <c r="Y18" s="66" t="e">
        <f t="shared" si="7"/>
        <v>#DIV/0!</v>
      </c>
      <c r="Z18" s="67" t="e">
        <f t="shared" si="0"/>
        <v>#DIV/0!</v>
      </c>
      <c r="AA18" s="66"/>
      <c r="AB18" s="66" t="e">
        <f t="shared" si="4"/>
        <v>#DIV/0!</v>
      </c>
      <c r="AC18" s="67" t="e">
        <f t="shared" si="1"/>
        <v>#DIV/0!</v>
      </c>
      <c r="AD18" s="67"/>
      <c r="AE18" s="66">
        <f t="shared" ca="1" si="5"/>
        <v>0</v>
      </c>
      <c r="AF18" s="67" t="e">
        <f t="shared" ca="1" si="2"/>
        <v>#DIV/0!</v>
      </c>
      <c r="AG18" s="23"/>
      <c r="AH18" s="66">
        <f t="shared" si="6"/>
        <v>0</v>
      </c>
      <c r="AI18" s="67" t="str">
        <f t="shared" si="3"/>
        <v>En Riesgo</v>
      </c>
      <c r="AJ18" s="20"/>
      <c r="AK18" s="24"/>
    </row>
    <row r="19" spans="1:44" ht="84.75" customHeight="1" thickBot="1" x14ac:dyDescent="0.3">
      <c r="A19" s="198"/>
      <c r="B19" s="192"/>
      <c r="C19" s="43" t="s">
        <v>70</v>
      </c>
      <c r="D19" s="55" t="s">
        <v>91</v>
      </c>
      <c r="E19" s="55" t="s">
        <v>92</v>
      </c>
      <c r="F19" s="49" t="s">
        <v>93</v>
      </c>
      <c r="G19" s="6" t="s">
        <v>4</v>
      </c>
      <c r="H19" s="6"/>
      <c r="I19" s="6"/>
      <c r="J19" s="7"/>
      <c r="K19" s="7"/>
      <c r="L19" s="6"/>
      <c r="M19" s="29"/>
      <c r="N19" s="6"/>
      <c r="O19" s="6"/>
      <c r="P19" s="29"/>
      <c r="Q19" s="7"/>
      <c r="R19" s="7"/>
      <c r="S19" s="92"/>
      <c r="T19" s="4"/>
      <c r="U19" s="4"/>
      <c r="V19" s="4"/>
      <c r="W19" s="5">
        <v>1</v>
      </c>
      <c r="X19" s="4"/>
      <c r="Y19" s="66" t="e">
        <f t="shared" si="7"/>
        <v>#DIV/0!</v>
      </c>
      <c r="Z19" s="67" t="e">
        <f t="shared" si="0"/>
        <v>#DIV/0!</v>
      </c>
      <c r="AA19" s="66"/>
      <c r="AB19" s="66" t="e">
        <f t="shared" si="4"/>
        <v>#DIV/0!</v>
      </c>
      <c r="AC19" s="67" t="e">
        <f t="shared" si="1"/>
        <v>#DIV/0!</v>
      </c>
      <c r="AD19" s="67"/>
      <c r="AE19" s="66">
        <f t="shared" ca="1" si="5"/>
        <v>0</v>
      </c>
      <c r="AF19" s="67" t="e">
        <f t="shared" ca="1" si="2"/>
        <v>#DIV/0!</v>
      </c>
      <c r="AG19" s="19"/>
      <c r="AH19" s="66">
        <f t="shared" si="6"/>
        <v>0</v>
      </c>
      <c r="AI19" s="67" t="str">
        <f t="shared" si="3"/>
        <v>En Riesgo</v>
      </c>
      <c r="AJ19" s="6"/>
      <c r="AK19" s="8"/>
      <c r="AL19" s="199"/>
      <c r="AM19" s="199"/>
    </row>
    <row r="20" spans="1:44" ht="122.25" customHeight="1" x14ac:dyDescent="0.25">
      <c r="A20" s="196"/>
      <c r="B20" s="193"/>
      <c r="C20" s="44" t="s">
        <v>59</v>
      </c>
      <c r="D20" s="50" t="s">
        <v>94</v>
      </c>
      <c r="E20" s="50" t="s">
        <v>95</v>
      </c>
      <c r="F20" s="50" t="s">
        <v>96</v>
      </c>
      <c r="G20" s="29" t="s">
        <v>4</v>
      </c>
      <c r="H20" s="29"/>
      <c r="I20" s="29"/>
      <c r="J20" s="30"/>
      <c r="K20" s="30"/>
      <c r="L20" s="29"/>
      <c r="M20" s="20"/>
      <c r="N20" s="29"/>
      <c r="O20" s="29"/>
      <c r="P20" s="20"/>
      <c r="Q20" s="30"/>
      <c r="R20" s="30"/>
      <c r="S20" s="93"/>
      <c r="T20" s="31"/>
      <c r="U20" s="31"/>
      <c r="V20" s="31"/>
      <c r="W20" s="32">
        <v>0.8</v>
      </c>
      <c r="X20" s="31"/>
      <c r="Y20" s="66" t="e">
        <f t="shared" si="7"/>
        <v>#DIV/0!</v>
      </c>
      <c r="Z20" s="67" t="e">
        <f t="shared" si="0"/>
        <v>#DIV/0!</v>
      </c>
      <c r="AA20" s="66"/>
      <c r="AB20" s="66" t="e">
        <f t="shared" si="4"/>
        <v>#DIV/0!</v>
      </c>
      <c r="AC20" s="67" t="e">
        <f t="shared" si="1"/>
        <v>#DIV/0!</v>
      </c>
      <c r="AD20" s="67"/>
      <c r="AE20" s="66">
        <f t="shared" ca="1" si="5"/>
        <v>0</v>
      </c>
      <c r="AF20" s="67" t="e">
        <f t="shared" ca="1" si="2"/>
        <v>#DIV/0!</v>
      </c>
      <c r="AG20" s="33"/>
      <c r="AH20" s="66">
        <f t="shared" si="6"/>
        <v>0</v>
      </c>
      <c r="AI20" s="67" t="str">
        <f t="shared" si="3"/>
        <v>En Riesgo</v>
      </c>
      <c r="AJ20" s="29"/>
      <c r="AK20" s="34"/>
    </row>
    <row r="21" spans="1:44" ht="104.25" customHeight="1" x14ac:dyDescent="0.25">
      <c r="A21" s="268" t="s">
        <v>97</v>
      </c>
      <c r="B21" s="271" t="s">
        <v>98</v>
      </c>
      <c r="C21" s="166" t="s">
        <v>42</v>
      </c>
      <c r="D21" s="167" t="s">
        <v>99</v>
      </c>
      <c r="E21" s="166" t="s">
        <v>100</v>
      </c>
      <c r="F21" s="166" t="s">
        <v>101</v>
      </c>
      <c r="G21" s="168" t="s">
        <v>1</v>
      </c>
      <c r="H21" s="20"/>
      <c r="I21" s="20"/>
      <c r="J21" s="93"/>
      <c r="K21" s="21"/>
      <c r="L21" s="21"/>
      <c r="M21" s="91"/>
      <c r="N21" s="21"/>
      <c r="O21" s="21"/>
      <c r="P21" s="91"/>
      <c r="Q21" s="21"/>
      <c r="R21" s="21"/>
      <c r="S21" s="91"/>
      <c r="T21" s="22">
        <v>1</v>
      </c>
      <c r="U21" s="22">
        <v>1</v>
      </c>
      <c r="V21" s="22"/>
      <c r="W21" s="22"/>
      <c r="X21" s="23"/>
      <c r="Y21" s="66">
        <f t="shared" si="7"/>
        <v>0</v>
      </c>
      <c r="Z21" s="67" t="str">
        <f t="shared" si="0"/>
        <v>En Riesgo</v>
      </c>
      <c r="AA21" s="66">
        <v>1</v>
      </c>
      <c r="AB21" s="66">
        <f t="shared" si="4"/>
        <v>1</v>
      </c>
      <c r="AC21" s="67" t="str">
        <f t="shared" si="1"/>
        <v>Satisfactorio</v>
      </c>
      <c r="AD21" s="67"/>
      <c r="AE21" s="66">
        <f t="shared" ca="1" si="5"/>
        <v>0</v>
      </c>
      <c r="AF21" s="67" t="str">
        <f t="shared" ca="1" si="2"/>
        <v>En Riesgo</v>
      </c>
      <c r="AG21" s="23"/>
      <c r="AH21" s="66" t="e">
        <f t="shared" si="6"/>
        <v>#DIV/0!</v>
      </c>
      <c r="AI21" s="67" t="e">
        <f t="shared" si="3"/>
        <v>#DIV/0!</v>
      </c>
      <c r="AJ21" s="181" t="s">
        <v>102</v>
      </c>
      <c r="AK21" s="172"/>
      <c r="AL21" s="199"/>
      <c r="AM21" s="199"/>
    </row>
    <row r="22" spans="1:44" ht="207.75" customHeight="1" x14ac:dyDescent="0.25">
      <c r="A22" s="269"/>
      <c r="B22" s="272"/>
      <c r="C22" s="169" t="s">
        <v>70</v>
      </c>
      <c r="D22" s="169" t="s">
        <v>103</v>
      </c>
      <c r="E22" s="169" t="s">
        <v>104</v>
      </c>
      <c r="F22" s="170" t="s">
        <v>105</v>
      </c>
      <c r="G22" s="168" t="s">
        <v>1</v>
      </c>
      <c r="H22" s="29"/>
      <c r="I22" s="29"/>
      <c r="J22" s="92"/>
      <c r="K22" s="30"/>
      <c r="L22" s="30"/>
      <c r="M22" s="91"/>
      <c r="N22" s="30"/>
      <c r="O22" s="30"/>
      <c r="P22" s="91"/>
      <c r="Q22" s="30"/>
      <c r="R22" s="30"/>
      <c r="S22" s="91"/>
      <c r="T22" s="32">
        <v>1</v>
      </c>
      <c r="U22" s="32">
        <v>1</v>
      </c>
      <c r="V22" s="32"/>
      <c r="W22" s="32"/>
      <c r="X22" s="31"/>
      <c r="Y22" s="66">
        <f t="shared" si="7"/>
        <v>0</v>
      </c>
      <c r="Z22" s="67" t="str">
        <f t="shared" si="0"/>
        <v>En Riesgo</v>
      </c>
      <c r="AA22" s="66">
        <v>1</v>
      </c>
      <c r="AB22" s="66">
        <f t="shared" si="4"/>
        <v>1</v>
      </c>
      <c r="AC22" s="67" t="str">
        <f t="shared" si="1"/>
        <v>Satisfactorio</v>
      </c>
      <c r="AD22" s="67"/>
      <c r="AE22" s="66">
        <f t="shared" ca="1" si="5"/>
        <v>0</v>
      </c>
      <c r="AF22" s="67" t="str">
        <f t="shared" ca="1" si="2"/>
        <v>En Riesgo</v>
      </c>
      <c r="AG22" s="33"/>
      <c r="AH22" s="66" t="e">
        <f t="shared" si="6"/>
        <v>#DIV/0!</v>
      </c>
      <c r="AI22" s="67" t="e">
        <f t="shared" si="3"/>
        <v>#DIV/0!</v>
      </c>
      <c r="AJ22" s="181" t="s">
        <v>106</v>
      </c>
      <c r="AK22" s="173"/>
      <c r="AL22" s="200"/>
      <c r="AM22" s="201"/>
      <c r="AO22" s="61"/>
      <c r="AR22" s="62"/>
    </row>
    <row r="23" spans="1:44" ht="124.5" customHeight="1" x14ac:dyDescent="0.25">
      <c r="A23" s="270"/>
      <c r="B23" s="273"/>
      <c r="C23" s="169" t="s">
        <v>59</v>
      </c>
      <c r="D23" s="169" t="s">
        <v>107</v>
      </c>
      <c r="E23" s="169" t="s">
        <v>108</v>
      </c>
      <c r="F23" s="170" t="s">
        <v>109</v>
      </c>
      <c r="G23" s="171" t="s">
        <v>1</v>
      </c>
      <c r="H23" s="29"/>
      <c r="I23" s="29"/>
      <c r="J23" s="92"/>
      <c r="K23" s="30"/>
      <c r="L23" s="30"/>
      <c r="M23" s="92"/>
      <c r="N23" s="30"/>
      <c r="O23" s="30"/>
      <c r="P23" s="92"/>
      <c r="Q23" s="30"/>
      <c r="R23" s="30"/>
      <c r="S23" s="92"/>
      <c r="T23" s="22" t="s">
        <v>110</v>
      </c>
      <c r="U23" s="22"/>
      <c r="V23" s="22"/>
      <c r="W23" s="22"/>
      <c r="X23" s="31"/>
      <c r="Y23" s="66" t="e">
        <f t="shared" si="7"/>
        <v>#VALUE!</v>
      </c>
      <c r="Z23" s="67" t="e">
        <f t="shared" si="0"/>
        <v>#VALUE!</v>
      </c>
      <c r="AA23" s="66"/>
      <c r="AB23" s="66" t="e">
        <f t="shared" si="4"/>
        <v>#DIV/0!</v>
      </c>
      <c r="AC23" s="67" t="e">
        <f t="shared" si="1"/>
        <v>#DIV/0!</v>
      </c>
      <c r="AD23" s="67"/>
      <c r="AE23" s="66">
        <f t="shared" ca="1" si="5"/>
        <v>0</v>
      </c>
      <c r="AF23" s="67" t="e">
        <f t="shared" ca="1" si="2"/>
        <v>#DIV/0!</v>
      </c>
      <c r="AG23" s="33"/>
      <c r="AH23" s="66" t="e">
        <f t="shared" si="6"/>
        <v>#DIV/0!</v>
      </c>
      <c r="AI23" s="67" t="e">
        <f t="shared" si="3"/>
        <v>#DIV/0!</v>
      </c>
      <c r="AJ23" s="181" t="s">
        <v>111</v>
      </c>
      <c r="AK23" s="173"/>
      <c r="AL23" s="200"/>
      <c r="AM23" s="201"/>
      <c r="AO23" s="61"/>
      <c r="AR23" s="62"/>
    </row>
    <row r="24" spans="1:44" ht="114.75" customHeight="1" x14ac:dyDescent="0.25">
      <c r="A24" s="194" t="s">
        <v>112</v>
      </c>
      <c r="B24" s="191" t="s">
        <v>113</v>
      </c>
      <c r="C24" s="42" t="s">
        <v>42</v>
      </c>
      <c r="D24" s="42" t="s">
        <v>114</v>
      </c>
      <c r="E24" s="42" t="s">
        <v>115</v>
      </c>
      <c r="F24" s="42" t="s">
        <v>116</v>
      </c>
      <c r="G24" s="20" t="s">
        <v>1</v>
      </c>
      <c r="H24" s="20"/>
      <c r="I24" s="20"/>
      <c r="J24" s="93"/>
      <c r="K24" s="21"/>
      <c r="L24" s="21"/>
      <c r="M24" s="93"/>
      <c r="N24" s="21"/>
      <c r="O24" s="21"/>
      <c r="P24" s="93"/>
      <c r="Q24" s="21"/>
      <c r="R24" s="21"/>
      <c r="S24" s="93"/>
      <c r="T24" s="22">
        <v>1</v>
      </c>
      <c r="U24" s="22">
        <v>1</v>
      </c>
      <c r="V24" s="22">
        <v>1</v>
      </c>
      <c r="W24" s="22">
        <v>1</v>
      </c>
      <c r="X24" s="23"/>
      <c r="Y24" s="66">
        <f t="shared" si="7"/>
        <v>0</v>
      </c>
      <c r="Z24" s="67" t="str">
        <f t="shared" si="0"/>
        <v>En Riesgo</v>
      </c>
      <c r="AA24" s="66">
        <v>1</v>
      </c>
      <c r="AB24" s="66">
        <f t="shared" si="4"/>
        <v>1</v>
      </c>
      <c r="AC24" s="67" t="str">
        <f t="shared" si="1"/>
        <v>Satisfactorio</v>
      </c>
      <c r="AD24" s="67"/>
      <c r="AE24" s="66">
        <f t="shared" ca="1" si="5"/>
        <v>0</v>
      </c>
      <c r="AF24" s="67" t="str">
        <f t="shared" ca="1" si="2"/>
        <v>En Riesgo</v>
      </c>
      <c r="AG24" s="23"/>
      <c r="AH24" s="66">
        <f t="shared" si="6"/>
        <v>0</v>
      </c>
      <c r="AI24" s="67" t="str">
        <f t="shared" si="3"/>
        <v>En Riesgo</v>
      </c>
      <c r="AJ24" s="36" t="s">
        <v>117</v>
      </c>
      <c r="AK24" s="38" t="s">
        <v>118</v>
      </c>
    </row>
    <row r="25" spans="1:44" ht="105" customHeight="1" x14ac:dyDescent="0.25">
      <c r="A25" s="198"/>
      <c r="B25" s="192"/>
      <c r="C25" s="43" t="s">
        <v>70</v>
      </c>
      <c r="D25" s="43" t="s">
        <v>119</v>
      </c>
      <c r="E25" s="43" t="s">
        <v>120</v>
      </c>
      <c r="F25" s="43" t="s">
        <v>121</v>
      </c>
      <c r="G25" s="6" t="s">
        <v>1</v>
      </c>
      <c r="H25" s="6"/>
      <c r="I25" s="6"/>
      <c r="J25" s="91"/>
      <c r="K25" s="7"/>
      <c r="L25" s="7"/>
      <c r="M25" s="91"/>
      <c r="N25" s="7"/>
      <c r="O25" s="7"/>
      <c r="P25" s="91"/>
      <c r="Q25" s="7"/>
      <c r="R25" s="7"/>
      <c r="S25" s="91"/>
      <c r="T25" s="5">
        <v>1</v>
      </c>
      <c r="U25" s="5">
        <v>1</v>
      </c>
      <c r="V25" s="5">
        <v>1</v>
      </c>
      <c r="W25" s="5">
        <v>1</v>
      </c>
      <c r="X25" s="19"/>
      <c r="Y25" s="66">
        <f t="shared" si="7"/>
        <v>0</v>
      </c>
      <c r="Z25" s="67" t="str">
        <f t="shared" si="0"/>
        <v>En Riesgo</v>
      </c>
      <c r="AA25" s="66">
        <f>1749/2895</f>
        <v>0.6041450777202072</v>
      </c>
      <c r="AB25" s="66">
        <f t="shared" si="4"/>
        <v>0.6041450777202072</v>
      </c>
      <c r="AC25" s="67" t="str">
        <f t="shared" si="1"/>
        <v>En Riesgo</v>
      </c>
      <c r="AD25" s="67"/>
      <c r="AE25" s="66">
        <f t="shared" ca="1" si="5"/>
        <v>0</v>
      </c>
      <c r="AF25" s="67" t="str">
        <f t="shared" ca="1" si="2"/>
        <v>En Riesgo</v>
      </c>
      <c r="AG25" s="19"/>
      <c r="AH25" s="66">
        <f t="shared" si="6"/>
        <v>0</v>
      </c>
      <c r="AI25" s="67" t="str">
        <f t="shared" si="3"/>
        <v>En Riesgo</v>
      </c>
      <c r="AJ25" s="39" t="s">
        <v>122</v>
      </c>
      <c r="AK25" s="103" t="s">
        <v>123</v>
      </c>
    </row>
    <row r="26" spans="1:44" ht="105.75" customHeight="1" x14ac:dyDescent="0.25">
      <c r="A26" s="196"/>
      <c r="B26" s="193"/>
      <c r="C26" s="44" t="s">
        <v>59</v>
      </c>
      <c r="D26" s="44" t="s">
        <v>124</v>
      </c>
      <c r="E26" s="52" t="s">
        <v>125</v>
      </c>
      <c r="F26" s="52" t="s">
        <v>126</v>
      </c>
      <c r="G26" s="29" t="s">
        <v>1</v>
      </c>
      <c r="H26" s="29"/>
      <c r="I26" s="29"/>
      <c r="J26" s="92"/>
      <c r="K26" s="30"/>
      <c r="L26" s="30"/>
      <c r="M26" s="91"/>
      <c r="N26" s="30"/>
      <c r="O26" s="30"/>
      <c r="P26" s="91"/>
      <c r="Q26" s="30"/>
      <c r="R26" s="30"/>
      <c r="S26" s="91"/>
      <c r="T26" s="32">
        <v>1</v>
      </c>
      <c r="U26" s="32">
        <v>1</v>
      </c>
      <c r="V26" s="32">
        <v>1</v>
      </c>
      <c r="W26" s="32">
        <v>1</v>
      </c>
      <c r="X26" s="33"/>
      <c r="Y26" s="66">
        <f t="shared" si="7"/>
        <v>0</v>
      </c>
      <c r="Z26" s="67" t="str">
        <f t="shared" si="0"/>
        <v>En Riesgo</v>
      </c>
      <c r="AA26" s="66">
        <f>3086/3434</f>
        <v>0.89866045428072217</v>
      </c>
      <c r="AB26" s="66">
        <f t="shared" si="4"/>
        <v>0.89866045428072217</v>
      </c>
      <c r="AC26" s="67" t="str">
        <f t="shared" si="1"/>
        <v>Satisfactorio</v>
      </c>
      <c r="AD26" s="67"/>
      <c r="AE26" s="66">
        <f t="shared" ca="1" si="5"/>
        <v>0</v>
      </c>
      <c r="AF26" s="67" t="str">
        <f t="shared" ca="1" si="2"/>
        <v>En Riesgo</v>
      </c>
      <c r="AG26" s="33"/>
      <c r="AH26" s="66">
        <f t="shared" si="6"/>
        <v>0</v>
      </c>
      <c r="AI26" s="67" t="str">
        <f t="shared" si="3"/>
        <v>En Riesgo</v>
      </c>
      <c r="AJ26" s="40" t="s">
        <v>127</v>
      </c>
      <c r="AK26" s="45" t="s">
        <v>128</v>
      </c>
    </row>
    <row r="27" spans="1:44" ht="194.25" customHeight="1" x14ac:dyDescent="0.2">
      <c r="A27" s="194" t="s">
        <v>129</v>
      </c>
      <c r="B27" s="191" t="s">
        <v>130</v>
      </c>
      <c r="C27" s="42" t="s">
        <v>42</v>
      </c>
      <c r="D27" s="48" t="s">
        <v>131</v>
      </c>
      <c r="E27" s="48" t="s">
        <v>132</v>
      </c>
      <c r="F27" s="48" t="s">
        <v>133</v>
      </c>
      <c r="G27" s="20" t="s">
        <v>1</v>
      </c>
      <c r="H27" s="20"/>
      <c r="I27" s="20"/>
      <c r="J27" s="93"/>
      <c r="K27" s="21"/>
      <c r="L27" s="21"/>
      <c r="M27" s="91"/>
      <c r="N27" s="21"/>
      <c r="O27" s="21"/>
      <c r="P27" s="91"/>
      <c r="Q27" s="21"/>
      <c r="R27" s="21"/>
      <c r="S27" s="91"/>
      <c r="T27" s="22">
        <v>1</v>
      </c>
      <c r="U27" s="22">
        <v>1</v>
      </c>
      <c r="V27" s="22">
        <v>1</v>
      </c>
      <c r="W27" s="22">
        <v>1</v>
      </c>
      <c r="X27" s="118">
        <v>0.98980000000000001</v>
      </c>
      <c r="Y27" s="66">
        <f t="shared" si="7"/>
        <v>0.98980000000000001</v>
      </c>
      <c r="Z27" s="67" t="str">
        <f t="shared" si="0"/>
        <v>Satisfactorio</v>
      </c>
      <c r="AA27" s="118">
        <v>0.98980000000000001</v>
      </c>
      <c r="AB27" s="66">
        <f t="shared" si="4"/>
        <v>0.98980000000000001</v>
      </c>
      <c r="AC27" s="67" t="str">
        <f t="shared" si="1"/>
        <v>Satisfactorio</v>
      </c>
      <c r="AD27" s="67"/>
      <c r="AE27" s="66">
        <f t="shared" ca="1" si="5"/>
        <v>0</v>
      </c>
      <c r="AF27" s="67" t="str">
        <f t="shared" ca="1" si="2"/>
        <v>En Riesgo</v>
      </c>
      <c r="AG27" s="23"/>
      <c r="AH27" s="66">
        <f t="shared" si="6"/>
        <v>0</v>
      </c>
      <c r="AI27" s="67" t="str">
        <f t="shared" si="3"/>
        <v>En Riesgo</v>
      </c>
      <c r="AJ27" s="124" t="s">
        <v>134</v>
      </c>
      <c r="AK27" s="125" t="s">
        <v>135</v>
      </c>
    </row>
    <row r="28" spans="1:44" ht="162" customHeight="1" x14ac:dyDescent="0.2">
      <c r="A28" s="198"/>
      <c r="B28" s="192"/>
      <c r="C28" s="43" t="s">
        <v>42</v>
      </c>
      <c r="D28" s="49" t="s">
        <v>136</v>
      </c>
      <c r="E28" s="49" t="s">
        <v>137</v>
      </c>
      <c r="F28" s="49" t="s">
        <v>138</v>
      </c>
      <c r="G28" s="6" t="s">
        <v>1</v>
      </c>
      <c r="H28" s="6"/>
      <c r="I28" s="6"/>
      <c r="J28" s="91"/>
      <c r="K28" s="7"/>
      <c r="L28" s="7"/>
      <c r="M28" s="93"/>
      <c r="N28" s="7"/>
      <c r="O28" s="7"/>
      <c r="P28" s="93"/>
      <c r="Q28" s="7"/>
      <c r="R28" s="7"/>
      <c r="S28" s="93"/>
      <c r="T28" s="5">
        <v>1</v>
      </c>
      <c r="U28" s="5">
        <v>1</v>
      </c>
      <c r="V28" s="5">
        <v>1</v>
      </c>
      <c r="W28" s="5">
        <v>1</v>
      </c>
      <c r="X28" s="119">
        <v>0.89</v>
      </c>
      <c r="Y28" s="66">
        <f t="shared" si="7"/>
        <v>0.89</v>
      </c>
      <c r="Z28" s="67" t="str">
        <f t="shared" si="0"/>
        <v>Satisfactorio</v>
      </c>
      <c r="AA28" s="119">
        <v>0.9</v>
      </c>
      <c r="AB28" s="66">
        <f t="shared" si="4"/>
        <v>0.9</v>
      </c>
      <c r="AC28" s="67" t="str">
        <f t="shared" si="1"/>
        <v>Satisfactorio</v>
      </c>
      <c r="AD28" s="67"/>
      <c r="AE28" s="66">
        <f t="shared" ca="1" si="5"/>
        <v>0</v>
      </c>
      <c r="AF28" s="67" t="str">
        <f t="shared" ca="1" si="2"/>
        <v>En Riesgo</v>
      </c>
      <c r="AG28" s="19"/>
      <c r="AH28" s="66">
        <f t="shared" si="6"/>
        <v>0</v>
      </c>
      <c r="AI28" s="67" t="str">
        <f t="shared" si="3"/>
        <v>En Riesgo</v>
      </c>
      <c r="AJ28" s="126" t="s">
        <v>139</v>
      </c>
      <c r="AK28" s="121" t="s">
        <v>140</v>
      </c>
    </row>
    <row r="29" spans="1:44" ht="186" customHeight="1" x14ac:dyDescent="0.2">
      <c r="A29" s="198"/>
      <c r="B29" s="192"/>
      <c r="C29" s="43" t="s">
        <v>70</v>
      </c>
      <c r="D29" s="49" t="s">
        <v>141</v>
      </c>
      <c r="E29" s="49" t="s">
        <v>142</v>
      </c>
      <c r="F29" s="49" t="s">
        <v>143</v>
      </c>
      <c r="G29" s="6" t="s">
        <v>1</v>
      </c>
      <c r="H29" s="6"/>
      <c r="I29" s="6"/>
      <c r="J29" s="91"/>
      <c r="K29" s="7"/>
      <c r="L29" s="7"/>
      <c r="M29" s="91"/>
      <c r="N29" s="7"/>
      <c r="O29" s="7"/>
      <c r="P29" s="91"/>
      <c r="Q29" s="7"/>
      <c r="R29" s="7"/>
      <c r="S29" s="91"/>
      <c r="T29" s="5">
        <v>1</v>
      </c>
      <c r="U29" s="5">
        <v>1</v>
      </c>
      <c r="V29" s="5">
        <v>1</v>
      </c>
      <c r="W29" s="5">
        <v>1</v>
      </c>
      <c r="X29" s="119">
        <v>0.95</v>
      </c>
      <c r="Y29" s="66">
        <f t="shared" si="7"/>
        <v>0.95</v>
      </c>
      <c r="Z29" s="67" t="str">
        <f t="shared" si="0"/>
        <v>Satisfactorio</v>
      </c>
      <c r="AA29" s="119">
        <v>0.95</v>
      </c>
      <c r="AB29" s="66">
        <f t="shared" si="4"/>
        <v>0.95</v>
      </c>
      <c r="AC29" s="67" t="str">
        <f t="shared" si="1"/>
        <v>Satisfactorio</v>
      </c>
      <c r="AD29" s="67"/>
      <c r="AE29" s="66">
        <f t="shared" ca="1" si="5"/>
        <v>0</v>
      </c>
      <c r="AF29" s="67" t="str">
        <f t="shared" ca="1" si="2"/>
        <v>En Riesgo</v>
      </c>
      <c r="AG29" s="19"/>
      <c r="AH29" s="66">
        <f t="shared" si="6"/>
        <v>0</v>
      </c>
      <c r="AI29" s="67" t="str">
        <f t="shared" si="3"/>
        <v>En Riesgo</v>
      </c>
      <c r="AJ29" s="127" t="s">
        <v>144</v>
      </c>
      <c r="AK29" s="125" t="s">
        <v>135</v>
      </c>
    </row>
    <row r="30" spans="1:44" ht="145.5" customHeight="1" x14ac:dyDescent="0.25">
      <c r="A30" s="196"/>
      <c r="B30" s="193"/>
      <c r="C30" s="44" t="s">
        <v>59</v>
      </c>
      <c r="D30" s="50" t="s">
        <v>145</v>
      </c>
      <c r="E30" s="50" t="s">
        <v>146</v>
      </c>
      <c r="F30" s="50" t="s">
        <v>147</v>
      </c>
      <c r="G30" s="29" t="s">
        <v>1</v>
      </c>
      <c r="H30" s="29"/>
      <c r="I30" s="29"/>
      <c r="J30" s="92"/>
      <c r="K30" s="30"/>
      <c r="L30" s="30"/>
      <c r="M30" s="92"/>
      <c r="N30" s="30"/>
      <c r="O30" s="30"/>
      <c r="P30" s="92"/>
      <c r="Q30" s="30"/>
      <c r="R30" s="30"/>
      <c r="S30" s="92"/>
      <c r="T30" s="32">
        <v>1</v>
      </c>
      <c r="U30" s="32">
        <v>1</v>
      </c>
      <c r="V30" s="32">
        <v>1</v>
      </c>
      <c r="W30" s="32">
        <v>1</v>
      </c>
      <c r="X30" s="120">
        <v>0.99939999999999996</v>
      </c>
      <c r="Y30" s="66">
        <f t="shared" si="7"/>
        <v>0.99939999999999996</v>
      </c>
      <c r="Z30" s="67" t="str">
        <f t="shared" si="0"/>
        <v>Satisfactorio</v>
      </c>
      <c r="AA30" s="120">
        <v>0.99939999999999996</v>
      </c>
      <c r="AB30" s="66">
        <f t="shared" si="4"/>
        <v>0.99939999999999996</v>
      </c>
      <c r="AC30" s="67" t="str">
        <f t="shared" si="1"/>
        <v>Satisfactorio</v>
      </c>
      <c r="AD30" s="67"/>
      <c r="AE30" s="66">
        <f t="shared" ca="1" si="5"/>
        <v>0</v>
      </c>
      <c r="AF30" s="67" t="str">
        <f t="shared" ca="1" si="2"/>
        <v>En Riesgo</v>
      </c>
      <c r="AG30" s="33"/>
      <c r="AH30" s="66">
        <f t="shared" si="6"/>
        <v>0</v>
      </c>
      <c r="AI30" s="67" t="str">
        <f t="shared" si="3"/>
        <v>En Riesgo</v>
      </c>
      <c r="AJ30" s="128" t="s">
        <v>148</v>
      </c>
      <c r="AK30" s="122" t="s">
        <v>149</v>
      </c>
    </row>
    <row r="31" spans="1:44" ht="150" customHeight="1" x14ac:dyDescent="0.25">
      <c r="A31" s="194" t="s">
        <v>150</v>
      </c>
      <c r="B31" s="191" t="s">
        <v>151</v>
      </c>
      <c r="C31" s="56" t="s">
        <v>42</v>
      </c>
      <c r="D31" s="42" t="s">
        <v>152</v>
      </c>
      <c r="E31" s="42" t="s">
        <v>153</v>
      </c>
      <c r="F31" s="42" t="s">
        <v>154</v>
      </c>
      <c r="G31" s="20" t="s">
        <v>1</v>
      </c>
      <c r="H31" s="20"/>
      <c r="I31" s="20"/>
      <c r="J31" s="93"/>
      <c r="K31" s="21"/>
      <c r="L31" s="21"/>
      <c r="M31" s="93"/>
      <c r="N31" s="21"/>
      <c r="O31" s="21"/>
      <c r="P31" s="93"/>
      <c r="Q31" s="21"/>
      <c r="R31" s="21"/>
      <c r="S31" s="93"/>
      <c r="T31" s="22">
        <v>0.8</v>
      </c>
      <c r="U31" s="22">
        <v>0.8</v>
      </c>
      <c r="V31" s="22">
        <v>0.8</v>
      </c>
      <c r="W31" s="22">
        <v>0.8</v>
      </c>
      <c r="X31" s="23"/>
      <c r="Y31" s="66">
        <f t="shared" si="7"/>
        <v>0</v>
      </c>
      <c r="Z31" s="67" t="str">
        <f t="shared" si="0"/>
        <v>En Riesgo</v>
      </c>
      <c r="AA31" s="66">
        <v>0.96</v>
      </c>
      <c r="AB31" s="66">
        <f t="shared" si="4"/>
        <v>1.2</v>
      </c>
      <c r="AC31" s="67" t="str">
        <f t="shared" si="1"/>
        <v>Satisfactorio</v>
      </c>
      <c r="AD31" s="67"/>
      <c r="AE31" s="66">
        <f t="shared" ca="1" si="5"/>
        <v>0</v>
      </c>
      <c r="AF31" s="67" t="str">
        <f t="shared" ca="1" si="2"/>
        <v>En Riesgo</v>
      </c>
      <c r="AG31" s="23"/>
      <c r="AH31" s="66">
        <f t="shared" si="6"/>
        <v>0</v>
      </c>
      <c r="AI31" s="67" t="str">
        <f t="shared" si="3"/>
        <v>En Riesgo</v>
      </c>
      <c r="AJ31" s="97" t="s">
        <v>155</v>
      </c>
      <c r="AK31" s="96" t="s">
        <v>156</v>
      </c>
    </row>
    <row r="32" spans="1:44" ht="141.75" customHeight="1" x14ac:dyDescent="0.25">
      <c r="A32" s="198"/>
      <c r="B32" s="192"/>
      <c r="C32" s="46" t="s">
        <v>42</v>
      </c>
      <c r="D32" s="49" t="s">
        <v>157</v>
      </c>
      <c r="E32" s="49" t="s">
        <v>158</v>
      </c>
      <c r="F32" s="49" t="s">
        <v>159</v>
      </c>
      <c r="G32" s="6" t="s">
        <v>1</v>
      </c>
      <c r="H32" s="6"/>
      <c r="I32" s="6"/>
      <c r="J32" s="91"/>
      <c r="K32" s="7"/>
      <c r="L32" s="7"/>
      <c r="M32" s="91"/>
      <c r="N32" s="7"/>
      <c r="O32" s="7"/>
      <c r="P32" s="91"/>
      <c r="Q32" s="7"/>
      <c r="R32" s="7"/>
      <c r="S32" s="91"/>
      <c r="T32" s="5">
        <v>0.8</v>
      </c>
      <c r="U32" s="5">
        <v>0.8</v>
      </c>
      <c r="V32" s="5">
        <v>0.8</v>
      </c>
      <c r="W32" s="5">
        <v>0.8</v>
      </c>
      <c r="X32" s="19"/>
      <c r="Y32" s="66">
        <f t="shared" si="7"/>
        <v>0</v>
      </c>
      <c r="Z32" s="67" t="str">
        <f t="shared" si="0"/>
        <v>En Riesgo</v>
      </c>
      <c r="AA32" s="66">
        <v>0.72</v>
      </c>
      <c r="AB32" s="66">
        <f t="shared" si="4"/>
        <v>0.89999999999999991</v>
      </c>
      <c r="AC32" s="67" t="str">
        <f t="shared" si="1"/>
        <v>Satisfactorio</v>
      </c>
      <c r="AD32" s="67"/>
      <c r="AE32" s="66">
        <f t="shared" ca="1" si="5"/>
        <v>0</v>
      </c>
      <c r="AF32" s="67" t="str">
        <f t="shared" ca="1" si="2"/>
        <v>En Riesgo</v>
      </c>
      <c r="AG32" s="19"/>
      <c r="AH32" s="66">
        <f t="shared" si="6"/>
        <v>0</v>
      </c>
      <c r="AI32" s="67" t="str">
        <f t="shared" si="3"/>
        <v>En Riesgo</v>
      </c>
      <c r="AJ32" s="97" t="s">
        <v>160</v>
      </c>
      <c r="AK32" s="98" t="s">
        <v>161</v>
      </c>
    </row>
    <row r="33" spans="1:37" ht="96" customHeight="1" x14ac:dyDescent="0.25">
      <c r="A33" s="198"/>
      <c r="B33" s="192"/>
      <c r="C33" s="46" t="s">
        <v>70</v>
      </c>
      <c r="D33" s="43" t="s">
        <v>162</v>
      </c>
      <c r="E33" s="43" t="s">
        <v>163</v>
      </c>
      <c r="F33" s="43" t="s">
        <v>164</v>
      </c>
      <c r="G33" s="6" t="s">
        <v>1</v>
      </c>
      <c r="H33" s="6"/>
      <c r="I33" s="6"/>
      <c r="J33" s="91"/>
      <c r="K33" s="7"/>
      <c r="L33" s="7"/>
      <c r="M33" s="91"/>
      <c r="N33" s="7"/>
      <c r="O33" s="7"/>
      <c r="P33" s="91"/>
      <c r="Q33" s="7"/>
      <c r="R33" s="7"/>
      <c r="S33" s="91"/>
      <c r="T33" s="5">
        <v>0.8</v>
      </c>
      <c r="U33" s="5">
        <v>0.8</v>
      </c>
      <c r="V33" s="5">
        <v>0.8</v>
      </c>
      <c r="W33" s="5">
        <v>0.8</v>
      </c>
      <c r="X33" s="19"/>
      <c r="Y33" s="66">
        <f t="shared" si="7"/>
        <v>0</v>
      </c>
      <c r="Z33" s="67" t="str">
        <f t="shared" si="0"/>
        <v>En Riesgo</v>
      </c>
      <c r="AA33" s="66">
        <v>0.59</v>
      </c>
      <c r="AB33" s="66">
        <f t="shared" si="4"/>
        <v>0.73749999999999993</v>
      </c>
      <c r="AC33" s="67" t="str">
        <f t="shared" si="1"/>
        <v>Aceptable</v>
      </c>
      <c r="AD33" s="67"/>
      <c r="AE33" s="66">
        <f t="shared" ca="1" si="5"/>
        <v>0</v>
      </c>
      <c r="AF33" s="67" t="str">
        <f t="shared" ca="1" si="2"/>
        <v>En Riesgo</v>
      </c>
      <c r="AG33" s="19"/>
      <c r="AH33" s="66">
        <f t="shared" si="6"/>
        <v>0</v>
      </c>
      <c r="AI33" s="67" t="str">
        <f t="shared" si="3"/>
        <v>En Riesgo</v>
      </c>
      <c r="AJ33" s="97" t="s">
        <v>165</v>
      </c>
      <c r="AK33" s="98" t="s">
        <v>166</v>
      </c>
    </row>
    <row r="34" spans="1:37" ht="172.5" customHeight="1" thickBot="1" x14ac:dyDescent="0.3">
      <c r="A34" s="198"/>
      <c r="B34" s="192"/>
      <c r="C34" s="46" t="s">
        <v>70</v>
      </c>
      <c r="D34" s="49" t="s">
        <v>167</v>
      </c>
      <c r="E34" s="49" t="s">
        <v>168</v>
      </c>
      <c r="F34" s="49" t="s">
        <v>169</v>
      </c>
      <c r="G34" s="6" t="s">
        <v>1</v>
      </c>
      <c r="H34" s="6"/>
      <c r="I34" s="6"/>
      <c r="J34" s="91"/>
      <c r="K34" s="7"/>
      <c r="L34" s="7"/>
      <c r="M34" s="93"/>
      <c r="N34" s="7"/>
      <c r="O34" s="7"/>
      <c r="P34" s="93"/>
      <c r="Q34" s="7"/>
      <c r="R34" s="7"/>
      <c r="S34" s="93"/>
      <c r="T34" s="5">
        <v>0.8</v>
      </c>
      <c r="U34" s="5">
        <v>0.8</v>
      </c>
      <c r="V34" s="5">
        <v>0.8</v>
      </c>
      <c r="W34" s="5">
        <v>0.8</v>
      </c>
      <c r="X34" s="19"/>
      <c r="Y34" s="66">
        <f t="shared" si="7"/>
        <v>0</v>
      </c>
      <c r="Z34" s="67" t="str">
        <f t="shared" si="0"/>
        <v>En Riesgo</v>
      </c>
      <c r="AA34" s="66">
        <v>0.61</v>
      </c>
      <c r="AB34" s="66">
        <f t="shared" si="4"/>
        <v>0.76249999999999996</v>
      </c>
      <c r="AC34" s="67" t="str">
        <f t="shared" si="1"/>
        <v>Aceptable</v>
      </c>
      <c r="AD34" s="67"/>
      <c r="AE34" s="66">
        <f t="shared" ca="1" si="5"/>
        <v>0</v>
      </c>
      <c r="AF34" s="67" t="str">
        <f t="shared" ca="1" si="2"/>
        <v>En Riesgo</v>
      </c>
      <c r="AG34" s="19"/>
      <c r="AH34" s="66">
        <f t="shared" si="6"/>
        <v>0</v>
      </c>
      <c r="AI34" s="67" t="str">
        <f t="shared" si="3"/>
        <v>En Riesgo</v>
      </c>
      <c r="AJ34" s="97" t="s">
        <v>170</v>
      </c>
      <c r="AK34" s="98" t="s">
        <v>166</v>
      </c>
    </row>
    <row r="35" spans="1:37" ht="75" customHeight="1" thickBot="1" x14ac:dyDescent="0.3">
      <c r="A35" s="194" t="s">
        <v>171</v>
      </c>
      <c r="B35" s="191" t="s">
        <v>172</v>
      </c>
      <c r="C35" s="42" t="s">
        <v>42</v>
      </c>
      <c r="D35" s="48" t="s">
        <v>173</v>
      </c>
      <c r="E35" s="48" t="s">
        <v>174</v>
      </c>
      <c r="F35" s="48" t="s">
        <v>175</v>
      </c>
      <c r="G35" s="20" t="s">
        <v>1</v>
      </c>
      <c r="H35" s="20"/>
      <c r="I35" s="20"/>
      <c r="J35" s="93"/>
      <c r="K35" s="21"/>
      <c r="L35" s="21"/>
      <c r="M35" s="93"/>
      <c r="N35" s="21"/>
      <c r="O35" s="21"/>
      <c r="P35" s="93"/>
      <c r="Q35" s="21"/>
      <c r="R35" s="21"/>
      <c r="S35" s="93"/>
      <c r="T35" s="22">
        <v>1</v>
      </c>
      <c r="U35" s="22">
        <v>1</v>
      </c>
      <c r="V35" s="22">
        <v>1</v>
      </c>
      <c r="W35" s="22">
        <v>1</v>
      </c>
      <c r="X35" s="23"/>
      <c r="Y35" s="66">
        <f t="shared" si="7"/>
        <v>0</v>
      </c>
      <c r="Z35" s="67" t="str">
        <f t="shared" si="0"/>
        <v>En Riesgo</v>
      </c>
      <c r="AA35" s="99" t="e" vm="1">
        <f>'[1]INCLUIR VALORES'!D31/'[1]INCLUIR VALORES'!D32</f>
        <v>#VALUE!</v>
      </c>
      <c r="AB35" s="100" t="e" vm="2">
        <f>+AA35/U35</f>
        <v>#VALUE!</v>
      </c>
      <c r="AC35" s="101" t="e" vm="2">
        <f>IF(AB35&lt;65%,"En Riesgo",IF(AB35&lt;85%,"Aceptable",IF(AB35&lt;400%,"Satisfactorio")))</f>
        <v>#VALUE!</v>
      </c>
      <c r="AD35" s="99" t="e" vm="1">
        <f>'[1]INCLUIR VALORES'!E31/'[1]INCLUIR VALORES'!E32</f>
        <v>#VALUE!</v>
      </c>
      <c r="AE35" s="100" t="e" vm="2">
        <f>+AD35/V35</f>
        <v>#VALUE!</v>
      </c>
      <c r="AF35" s="101" t="e" vm="2">
        <f>IF(AE35&lt;65%,"En Riesgo",IF(AE35&lt;85%,"Aceptable",IF(AE35&lt;400%,"Satisfactorio")))</f>
        <v>#VALUE!</v>
      </c>
      <c r="AG35" s="99" t="e" vm="1">
        <f>'[1]INCLUIR VALORES'!F31/'[1]INCLUIR VALORES'!F32</f>
        <v>#VALUE!</v>
      </c>
      <c r="AH35" s="100" t="e" vm="2">
        <f>+AG35/W35</f>
        <v>#VALUE!</v>
      </c>
      <c r="AI35" s="101" t="e" vm="2">
        <f>IF(AH35&lt;65%,"En Riesgo",IF(AH35&lt;85%,"Aceptable",IF(AH35&lt;400%,"Satisfactorio")))</f>
        <v>#VALUE!</v>
      </c>
      <c r="AJ35" s="102" t="s">
        <v>176</v>
      </c>
      <c r="AK35" s="103" t="s">
        <v>177</v>
      </c>
    </row>
    <row r="36" spans="1:37" ht="128.25" customHeight="1" thickBot="1" x14ac:dyDescent="0.3">
      <c r="A36" s="198"/>
      <c r="B36" s="192"/>
      <c r="C36" s="43" t="s">
        <v>178</v>
      </c>
      <c r="D36" s="49" t="s">
        <v>179</v>
      </c>
      <c r="E36" s="49" t="s">
        <v>180</v>
      </c>
      <c r="F36" s="49" t="s">
        <v>181</v>
      </c>
      <c r="G36" s="6" t="s">
        <v>1</v>
      </c>
      <c r="H36" s="6"/>
      <c r="I36" s="6"/>
      <c r="J36" s="91"/>
      <c r="K36" s="7"/>
      <c r="L36" s="7"/>
      <c r="M36" s="92"/>
      <c r="N36" s="7"/>
      <c r="O36" s="7"/>
      <c r="P36" s="92"/>
      <c r="Q36" s="7"/>
      <c r="R36" s="7"/>
      <c r="S36" s="92"/>
      <c r="T36" s="5">
        <v>1</v>
      </c>
      <c r="U36" s="5">
        <v>1</v>
      </c>
      <c r="V36" s="5">
        <v>1</v>
      </c>
      <c r="W36" s="5">
        <v>1</v>
      </c>
      <c r="X36" s="19"/>
      <c r="Y36" s="66">
        <f t="shared" si="7"/>
        <v>0</v>
      </c>
      <c r="Z36" s="67" t="str">
        <f t="shared" si="0"/>
        <v>En Riesgo</v>
      </c>
      <c r="AA36" s="99" t="e" vm="1">
        <f>'[1]INCLUIR VALORES'!D36/'[1]INCLUIR VALORES'!D37</f>
        <v>#VALUE!</v>
      </c>
      <c r="AB36" s="100" t="e" vm="2">
        <f>+AA36/U36</f>
        <v>#VALUE!</v>
      </c>
      <c r="AC36" s="101" t="e" vm="2">
        <f>IF(AB36&lt;65%,"En Riesgo",IF(AB36&lt;85%,"Aceptable",IF(AB36&lt;400%,"Satisfactorio")))</f>
        <v>#VALUE!</v>
      </c>
      <c r="AD36" s="104" t="e" vm="1">
        <f>'[1]INCLUIR VALORES'!E36/'[1]INCLUIR VALORES'!E37</f>
        <v>#VALUE!</v>
      </c>
      <c r="AE36" s="105" t="e" vm="2">
        <f>+AD36/V36</f>
        <v>#VALUE!</v>
      </c>
      <c r="AF36" s="106" t="e" vm="2">
        <f>IF(AE36&lt;65%,"En Riesgo",IF(AE36&lt;85%,"Aceptable",IF(AE36&lt;400%,"Satisfactorio")))</f>
        <v>#VALUE!</v>
      </c>
      <c r="AG36" s="99" t="e" vm="1">
        <f>'[1]INCLUIR VALORES'!F36/'[1]INCLUIR VALORES'!F37</f>
        <v>#VALUE!</v>
      </c>
      <c r="AH36" s="100" t="e" vm="2">
        <f>+AG36/W36</f>
        <v>#VALUE!</v>
      </c>
      <c r="AI36" s="101" t="e" vm="2">
        <f>IF(AH36&lt;65%,"En Riesgo",IF(AH36&lt;85%,"Aceptable",IF(AH36&lt;400%,"Satisfactorio")))</f>
        <v>#VALUE!</v>
      </c>
      <c r="AJ36" s="107" t="s">
        <v>182</v>
      </c>
      <c r="AK36" s="108" t="s">
        <v>177</v>
      </c>
    </row>
    <row r="37" spans="1:37" ht="171" customHeight="1" thickBot="1" x14ac:dyDescent="0.3">
      <c r="A37" s="196"/>
      <c r="B37" s="193"/>
      <c r="C37" s="44" t="s">
        <v>59</v>
      </c>
      <c r="D37" s="53" t="s">
        <v>183</v>
      </c>
      <c r="E37" s="53" t="s">
        <v>184</v>
      </c>
      <c r="F37" s="53" t="s">
        <v>185</v>
      </c>
      <c r="G37" s="29" t="s">
        <v>1</v>
      </c>
      <c r="H37" s="29"/>
      <c r="I37" s="29"/>
      <c r="J37" s="92"/>
      <c r="K37" s="30"/>
      <c r="L37" s="30"/>
      <c r="M37" s="92"/>
      <c r="N37" s="30"/>
      <c r="O37" s="30"/>
      <c r="P37" s="92"/>
      <c r="Q37" s="30"/>
      <c r="R37" s="30"/>
      <c r="S37" s="92"/>
      <c r="T37" s="32">
        <v>0.9</v>
      </c>
      <c r="U37" s="32">
        <v>0.9</v>
      </c>
      <c r="V37" s="32">
        <v>0.9</v>
      </c>
      <c r="W37" s="32">
        <v>0.9</v>
      </c>
      <c r="X37" s="33"/>
      <c r="Y37" s="66">
        <f t="shared" si="7"/>
        <v>0</v>
      </c>
      <c r="Z37" s="67" t="str">
        <f t="shared" si="0"/>
        <v>En Riesgo</v>
      </c>
      <c r="AA37" s="104" t="e" vm="1">
        <f>'[1]INCLUIR VALORES'!D41/'[1]INCLUIR VALORES'!D42</f>
        <v>#VALUE!</v>
      </c>
      <c r="AB37" s="105" t="e" vm="2">
        <f>+AA37/U37</f>
        <v>#VALUE!</v>
      </c>
      <c r="AC37" s="106" t="e" vm="2">
        <f>IF(AB37&lt;65%,"En Riesgo",IF(AB37&lt;85%,"Aceptable",IF(AB37&lt;400%,"Satisfactorio")))</f>
        <v>#VALUE!</v>
      </c>
      <c r="AD37" s="104" t="e" vm="1">
        <f>'[1]INCLUIR VALORES'!E41/'[1]INCLUIR VALORES'!E42</f>
        <v>#VALUE!</v>
      </c>
      <c r="AE37" s="105" t="e" vm="2">
        <f>+AD37/V37</f>
        <v>#VALUE!</v>
      </c>
      <c r="AF37" s="106" t="e" vm="2">
        <f>IF(AE37&lt;65%,"En Riesgo",IF(AE37&lt;85%,"Aceptable",IF(AE37&lt;400%,"Satisfactorio")))</f>
        <v>#VALUE!</v>
      </c>
      <c r="AG37" s="104" t="e" vm="1">
        <f>'[1]INCLUIR VALORES'!F41/'[1]INCLUIR VALORES'!F42</f>
        <v>#VALUE!</v>
      </c>
      <c r="AH37" s="105" t="e" vm="2">
        <f>+AG37/W37</f>
        <v>#VALUE!</v>
      </c>
      <c r="AI37" s="101" t="e" vm="2">
        <f>IF(AH37&lt;65%,"En Riesgo",IF(AH37&lt;85%,"Aceptable",IF(AH37&lt;400%,"Satisfactorio")))</f>
        <v>#VALUE!</v>
      </c>
      <c r="AJ37" s="109" t="s">
        <v>186</v>
      </c>
      <c r="AK37" s="108" t="s">
        <v>177</v>
      </c>
    </row>
    <row r="38" spans="1:37" ht="263.25" customHeight="1" thickBot="1" x14ac:dyDescent="0.3">
      <c r="A38" s="257" t="s">
        <v>187</v>
      </c>
      <c r="B38" s="259" t="s">
        <v>188</v>
      </c>
      <c r="C38" s="84" t="s">
        <v>189</v>
      </c>
      <c r="D38" s="85" t="s">
        <v>190</v>
      </c>
      <c r="E38" s="85" t="s">
        <v>191</v>
      </c>
      <c r="F38" s="85" t="s">
        <v>192</v>
      </c>
      <c r="G38" s="20" t="s">
        <v>1</v>
      </c>
      <c r="H38" s="21"/>
      <c r="I38" s="21"/>
      <c r="J38" s="93"/>
      <c r="K38" s="21"/>
      <c r="L38" s="21"/>
      <c r="M38" s="93"/>
      <c r="N38" s="21"/>
      <c r="O38" s="21"/>
      <c r="P38" s="93"/>
      <c r="Q38" s="21"/>
      <c r="R38" s="21"/>
      <c r="S38" s="93"/>
      <c r="T38" s="22">
        <v>0.9</v>
      </c>
      <c r="U38" s="22">
        <v>0.9</v>
      </c>
      <c r="V38" s="22">
        <v>0.9</v>
      </c>
      <c r="W38" s="22">
        <v>0.9</v>
      </c>
      <c r="X38" s="77"/>
      <c r="Y38" s="66">
        <f>+X38/T38</f>
        <v>0</v>
      </c>
      <c r="Z38" s="76" t="str">
        <f t="shared" si="0"/>
        <v>En Riesgo</v>
      </c>
      <c r="AA38" s="65">
        <v>1.01</v>
      </c>
      <c r="AB38" s="66">
        <f t="shared" si="4"/>
        <v>1.1222222222222222</v>
      </c>
      <c r="AC38" s="67" t="str">
        <f t="shared" si="1"/>
        <v>Satisfactorio</v>
      </c>
      <c r="AD38" s="76"/>
      <c r="AE38" s="66">
        <f t="shared" ca="1" si="5"/>
        <v>0</v>
      </c>
      <c r="AF38" s="76" t="e">
        <f t="shared" ca="1" si="2"/>
        <v>#DIV/0!</v>
      </c>
      <c r="AG38" s="74"/>
      <c r="AH38" s="75">
        <f t="shared" si="6"/>
        <v>0</v>
      </c>
      <c r="AI38" s="76" t="str">
        <f t="shared" si="3"/>
        <v>En Riesgo</v>
      </c>
      <c r="AJ38" s="89" t="s">
        <v>193</v>
      </c>
      <c r="AK38" s="110" t="s">
        <v>194</v>
      </c>
    </row>
    <row r="39" spans="1:37" ht="285.75" customHeight="1" thickBot="1" x14ac:dyDescent="0.3">
      <c r="A39" s="258"/>
      <c r="B39" s="260"/>
      <c r="C39" s="86" t="s">
        <v>70</v>
      </c>
      <c r="D39" s="87" t="s">
        <v>195</v>
      </c>
      <c r="E39" s="87" t="s">
        <v>196</v>
      </c>
      <c r="F39" s="87" t="s">
        <v>197</v>
      </c>
      <c r="G39" s="6" t="s">
        <v>1</v>
      </c>
      <c r="H39" s="7"/>
      <c r="I39" s="7"/>
      <c r="J39" s="91"/>
      <c r="K39" s="7"/>
      <c r="L39" s="7"/>
      <c r="M39" s="91"/>
      <c r="N39" s="7"/>
      <c r="O39" s="7"/>
      <c r="P39" s="91"/>
      <c r="Q39" s="7"/>
      <c r="R39" s="7"/>
      <c r="S39" s="91"/>
      <c r="T39" s="5">
        <v>1</v>
      </c>
      <c r="U39" s="5">
        <v>1</v>
      </c>
      <c r="V39" s="5">
        <v>1</v>
      </c>
      <c r="W39" s="5">
        <v>1</v>
      </c>
      <c r="X39" s="77"/>
      <c r="Y39" s="75">
        <f t="shared" si="7"/>
        <v>0</v>
      </c>
      <c r="Z39" s="76" t="str">
        <f t="shared" si="0"/>
        <v>En Riesgo</v>
      </c>
      <c r="AA39" s="65">
        <v>0.98</v>
      </c>
      <c r="AB39" s="66">
        <f t="shared" si="4"/>
        <v>0.98</v>
      </c>
      <c r="AC39" s="67" t="str">
        <f t="shared" si="1"/>
        <v>Satisfactorio</v>
      </c>
      <c r="AD39" s="76"/>
      <c r="AE39" s="66">
        <f t="shared" ca="1" si="5"/>
        <v>0</v>
      </c>
      <c r="AF39" s="76" t="str">
        <f t="shared" ca="1" si="2"/>
        <v>En Riesgo</v>
      </c>
      <c r="AG39" s="77"/>
      <c r="AH39" s="75">
        <f t="shared" si="6"/>
        <v>0</v>
      </c>
      <c r="AI39" s="76" t="str">
        <f t="shared" si="3"/>
        <v>En Riesgo</v>
      </c>
      <c r="AJ39" s="123" t="s">
        <v>198</v>
      </c>
      <c r="AK39" s="111" t="s">
        <v>199</v>
      </c>
    </row>
    <row r="40" spans="1:37" ht="234.75" customHeight="1" thickBot="1" x14ac:dyDescent="0.3">
      <c r="A40" s="258"/>
      <c r="B40" s="260"/>
      <c r="C40" s="88" t="s">
        <v>59</v>
      </c>
      <c r="D40" s="87" t="s">
        <v>200</v>
      </c>
      <c r="E40" s="87" t="s">
        <v>201</v>
      </c>
      <c r="F40" s="87" t="s">
        <v>202</v>
      </c>
      <c r="G40" s="6" t="s">
        <v>1</v>
      </c>
      <c r="H40" s="7"/>
      <c r="I40" s="7"/>
      <c r="J40" s="91"/>
      <c r="K40" s="7"/>
      <c r="L40" s="7"/>
      <c r="M40" s="93"/>
      <c r="N40" s="7"/>
      <c r="O40" s="7"/>
      <c r="P40" s="93"/>
      <c r="Q40" s="7"/>
      <c r="R40" s="7"/>
      <c r="S40" s="93"/>
      <c r="T40" s="32">
        <v>0.95</v>
      </c>
      <c r="U40" s="32">
        <v>0.95</v>
      </c>
      <c r="V40" s="32">
        <v>0.95</v>
      </c>
      <c r="W40" s="32">
        <v>0.95</v>
      </c>
      <c r="X40" s="77"/>
      <c r="Y40" s="75">
        <f t="shared" si="7"/>
        <v>0</v>
      </c>
      <c r="Z40" s="76" t="str">
        <f t="shared" si="0"/>
        <v>En Riesgo</v>
      </c>
      <c r="AA40" s="65">
        <v>1</v>
      </c>
      <c r="AB40" s="66">
        <f t="shared" si="4"/>
        <v>1.0526315789473684</v>
      </c>
      <c r="AC40" s="67" t="str">
        <f t="shared" si="1"/>
        <v>Satisfactorio</v>
      </c>
      <c r="AD40" s="76"/>
      <c r="AE40" s="66">
        <f t="shared" ca="1" si="5"/>
        <v>0</v>
      </c>
      <c r="AF40" s="76" t="str">
        <f t="shared" ca="1" si="2"/>
        <v>En Riesgo</v>
      </c>
      <c r="AG40" s="77"/>
      <c r="AH40" s="75">
        <f t="shared" si="6"/>
        <v>0</v>
      </c>
      <c r="AI40" s="76" t="str">
        <f t="shared" si="3"/>
        <v>En Riesgo</v>
      </c>
      <c r="AJ40" s="123" t="s">
        <v>203</v>
      </c>
      <c r="AK40" s="111" t="s">
        <v>204</v>
      </c>
    </row>
    <row r="41" spans="1:37" ht="112.5" customHeight="1" thickBot="1" x14ac:dyDescent="0.3">
      <c r="A41" s="187"/>
      <c r="B41" s="190"/>
      <c r="C41" s="44" t="s">
        <v>59</v>
      </c>
      <c r="D41" s="50" t="s">
        <v>205</v>
      </c>
      <c r="E41" s="50" t="s">
        <v>206</v>
      </c>
      <c r="F41" s="50" t="s">
        <v>207</v>
      </c>
      <c r="G41" s="29" t="s">
        <v>4</v>
      </c>
      <c r="H41" s="29"/>
      <c r="I41" s="29"/>
      <c r="J41" s="29"/>
      <c r="K41" s="29"/>
      <c r="L41" s="29"/>
      <c r="M41" s="6"/>
      <c r="N41" s="29"/>
      <c r="O41" s="29"/>
      <c r="P41" s="6"/>
      <c r="Q41" s="29"/>
      <c r="R41" s="29"/>
      <c r="S41" s="91"/>
      <c r="T41" s="95"/>
      <c r="U41" s="95"/>
      <c r="V41" s="95"/>
      <c r="W41" s="32">
        <v>0.7</v>
      </c>
      <c r="X41" s="78"/>
      <c r="Y41" s="75" t="e">
        <f t="shared" si="7"/>
        <v>#DIV/0!</v>
      </c>
      <c r="Z41" s="76" t="e">
        <f t="shared" si="0"/>
        <v>#DIV/0!</v>
      </c>
      <c r="AA41" s="66"/>
      <c r="AB41" s="66" t="e">
        <f t="shared" si="4"/>
        <v>#DIV/0!</v>
      </c>
      <c r="AC41" s="67" t="e">
        <f t="shared" si="1"/>
        <v>#DIV/0!</v>
      </c>
      <c r="AD41" s="76"/>
      <c r="AE41" s="66">
        <f t="shared" ca="1" si="5"/>
        <v>0</v>
      </c>
      <c r="AF41" s="76" t="e">
        <f t="shared" ca="1" si="2"/>
        <v>#DIV/0!</v>
      </c>
      <c r="AG41" s="79"/>
      <c r="AH41" s="75">
        <f t="shared" si="6"/>
        <v>0</v>
      </c>
      <c r="AI41" s="76" t="str">
        <f t="shared" si="3"/>
        <v>En Riesgo</v>
      </c>
      <c r="AJ41" s="112" t="s">
        <v>208</v>
      </c>
      <c r="AK41" s="113" t="s">
        <v>208</v>
      </c>
    </row>
    <row r="42" spans="1:37" ht="117" customHeight="1" x14ac:dyDescent="0.25">
      <c r="A42" s="194" t="s">
        <v>209</v>
      </c>
      <c r="B42" s="191" t="s">
        <v>210</v>
      </c>
      <c r="C42" s="42" t="s">
        <v>42</v>
      </c>
      <c r="D42" s="48" t="s">
        <v>211</v>
      </c>
      <c r="E42" s="48" t="s">
        <v>212</v>
      </c>
      <c r="F42" s="48" t="s">
        <v>213</v>
      </c>
      <c r="G42" s="20" t="s">
        <v>1</v>
      </c>
      <c r="H42" s="20"/>
      <c r="I42" s="20"/>
      <c r="J42" s="93"/>
      <c r="K42" s="21"/>
      <c r="L42" s="21"/>
      <c r="M42" s="91"/>
      <c r="N42" s="21"/>
      <c r="O42" s="21"/>
      <c r="P42" s="91"/>
      <c r="Q42" s="21"/>
      <c r="R42" s="21"/>
      <c r="S42" s="91"/>
      <c r="T42" s="22">
        <v>1</v>
      </c>
      <c r="U42" s="22">
        <v>1</v>
      </c>
      <c r="V42" s="22">
        <v>1</v>
      </c>
      <c r="W42" s="22">
        <v>1</v>
      </c>
      <c r="X42" s="23"/>
      <c r="Y42" s="66">
        <f t="shared" si="7"/>
        <v>0</v>
      </c>
      <c r="Z42" s="67" t="str">
        <f t="shared" si="0"/>
        <v>En Riesgo</v>
      </c>
      <c r="AA42" s="66">
        <v>1</v>
      </c>
      <c r="AB42" s="66">
        <f t="shared" si="4"/>
        <v>1</v>
      </c>
      <c r="AC42" s="67" t="str">
        <f t="shared" si="1"/>
        <v>Satisfactorio</v>
      </c>
      <c r="AD42" s="67"/>
      <c r="AE42" s="66">
        <f t="shared" ca="1" si="5"/>
        <v>0</v>
      </c>
      <c r="AF42" s="67" t="str">
        <f t="shared" ca="1" si="2"/>
        <v>En Riesgo</v>
      </c>
      <c r="AG42" s="23"/>
      <c r="AH42" s="66">
        <f t="shared" si="6"/>
        <v>0</v>
      </c>
      <c r="AI42" s="67" t="str">
        <f t="shared" si="3"/>
        <v>En Riesgo</v>
      </c>
      <c r="AJ42" s="36" t="s">
        <v>214</v>
      </c>
      <c r="AK42" s="133" t="s">
        <v>215</v>
      </c>
    </row>
    <row r="43" spans="1:37" ht="77.25" customHeight="1" x14ac:dyDescent="0.25">
      <c r="A43" s="198"/>
      <c r="B43" s="192"/>
      <c r="C43" s="43" t="s">
        <v>70</v>
      </c>
      <c r="D43" s="49" t="s">
        <v>216</v>
      </c>
      <c r="E43" s="49" t="s">
        <v>217</v>
      </c>
      <c r="F43" s="49" t="s">
        <v>218</v>
      </c>
      <c r="G43" s="6" t="s">
        <v>3</v>
      </c>
      <c r="H43" s="6"/>
      <c r="I43" s="6"/>
      <c r="J43" s="7"/>
      <c r="K43" s="7"/>
      <c r="L43" s="7"/>
      <c r="M43" s="91"/>
      <c r="N43" s="7"/>
      <c r="O43" s="6"/>
      <c r="P43" s="6"/>
      <c r="Q43" s="7"/>
      <c r="R43" s="7"/>
      <c r="S43" s="91"/>
      <c r="T43" s="4"/>
      <c r="U43" s="5">
        <v>1</v>
      </c>
      <c r="V43" s="4"/>
      <c r="W43" s="5">
        <v>1</v>
      </c>
      <c r="X43" s="19"/>
      <c r="Y43" s="66" t="e">
        <f t="shared" si="7"/>
        <v>#DIV/0!</v>
      </c>
      <c r="Z43" s="67" t="e">
        <f t="shared" si="0"/>
        <v>#DIV/0!</v>
      </c>
      <c r="AA43" s="66">
        <v>1</v>
      </c>
      <c r="AB43" s="66">
        <f t="shared" si="4"/>
        <v>1</v>
      </c>
      <c r="AC43" s="67" t="str">
        <f t="shared" si="1"/>
        <v>Satisfactorio</v>
      </c>
      <c r="AD43" s="67"/>
      <c r="AE43" s="66">
        <f t="shared" ca="1" si="5"/>
        <v>0</v>
      </c>
      <c r="AF43" s="67" t="str">
        <f t="shared" ca="1" si="2"/>
        <v>En Riesgo</v>
      </c>
      <c r="AG43" s="19"/>
      <c r="AH43" s="66">
        <f t="shared" si="6"/>
        <v>0</v>
      </c>
      <c r="AI43" s="67" t="str">
        <f t="shared" si="3"/>
        <v>En Riesgo</v>
      </c>
      <c r="AJ43" s="39" t="s">
        <v>219</v>
      </c>
      <c r="AK43" s="134" t="s">
        <v>220</v>
      </c>
    </row>
    <row r="44" spans="1:37" ht="70.5" customHeight="1" x14ac:dyDescent="0.25">
      <c r="A44" s="196"/>
      <c r="B44" s="193"/>
      <c r="C44" s="44" t="s">
        <v>59</v>
      </c>
      <c r="D44" s="50" t="s">
        <v>221</v>
      </c>
      <c r="E44" s="50" t="s">
        <v>222</v>
      </c>
      <c r="F44" s="44" t="s">
        <v>223</v>
      </c>
      <c r="G44" s="29" t="s">
        <v>4</v>
      </c>
      <c r="H44" s="29"/>
      <c r="I44" s="29"/>
      <c r="J44" s="30"/>
      <c r="K44" s="30"/>
      <c r="L44" s="29"/>
      <c r="M44" s="29"/>
      <c r="N44" s="29"/>
      <c r="O44" s="29"/>
      <c r="P44" s="29"/>
      <c r="Q44" s="30"/>
      <c r="R44" s="30"/>
      <c r="S44" s="92"/>
      <c r="T44" s="31"/>
      <c r="U44" s="31"/>
      <c r="V44" s="31"/>
      <c r="W44" s="32">
        <v>1</v>
      </c>
      <c r="X44" s="31"/>
      <c r="Y44" s="66" t="e">
        <f t="shared" si="7"/>
        <v>#DIV/0!</v>
      </c>
      <c r="Z44" s="67" t="e">
        <f t="shared" si="0"/>
        <v>#DIV/0!</v>
      </c>
      <c r="AA44" s="66"/>
      <c r="AB44" s="66" t="e">
        <f t="shared" si="4"/>
        <v>#DIV/0!</v>
      </c>
      <c r="AC44" s="67" t="e">
        <f t="shared" si="1"/>
        <v>#DIV/0!</v>
      </c>
      <c r="AD44" s="67"/>
      <c r="AE44" s="66">
        <f t="shared" ca="1" si="5"/>
        <v>0</v>
      </c>
      <c r="AF44" s="67" t="e">
        <f t="shared" ca="1" si="2"/>
        <v>#DIV/0!</v>
      </c>
      <c r="AG44" s="33"/>
      <c r="AH44" s="66">
        <f t="shared" si="6"/>
        <v>0</v>
      </c>
      <c r="AI44" s="67" t="str">
        <f t="shared" si="3"/>
        <v>En Riesgo</v>
      </c>
      <c r="AJ44" s="29"/>
      <c r="AK44" s="34"/>
    </row>
    <row r="45" spans="1:37" ht="131.25" customHeight="1" x14ac:dyDescent="0.25">
      <c r="A45" s="194" t="s">
        <v>224</v>
      </c>
      <c r="B45" s="191" t="s">
        <v>225</v>
      </c>
      <c r="C45" s="42" t="s">
        <v>42</v>
      </c>
      <c r="D45" s="48" t="s">
        <v>226</v>
      </c>
      <c r="E45" s="48" t="s">
        <v>227</v>
      </c>
      <c r="F45" s="48" t="s">
        <v>228</v>
      </c>
      <c r="G45" s="20" t="s">
        <v>1</v>
      </c>
      <c r="H45" s="20"/>
      <c r="I45" s="20"/>
      <c r="J45" s="93"/>
      <c r="K45" s="20"/>
      <c r="L45" s="20"/>
      <c r="M45" s="93"/>
      <c r="N45" s="20"/>
      <c r="O45" s="20"/>
      <c r="P45" s="93"/>
      <c r="Q45" s="20"/>
      <c r="R45" s="20"/>
      <c r="S45" s="93"/>
      <c r="T45" s="22">
        <v>0.95</v>
      </c>
      <c r="U45" s="22">
        <v>0.95</v>
      </c>
      <c r="V45" s="22">
        <v>0.95</v>
      </c>
      <c r="W45" s="22">
        <v>0.95</v>
      </c>
      <c r="X45" s="23"/>
      <c r="Y45" s="66">
        <f t="shared" si="7"/>
        <v>0</v>
      </c>
      <c r="Z45" s="67" t="str">
        <f t="shared" si="0"/>
        <v>En Riesgo</v>
      </c>
      <c r="AA45" s="66">
        <v>0.96</v>
      </c>
      <c r="AB45" s="66">
        <f t="shared" si="4"/>
        <v>1.0105263157894737</v>
      </c>
      <c r="AC45" s="67" t="str">
        <f t="shared" si="1"/>
        <v>Satisfactorio</v>
      </c>
      <c r="AD45" s="67"/>
      <c r="AE45" s="66">
        <f t="shared" ca="1" si="5"/>
        <v>0</v>
      </c>
      <c r="AF45" s="67" t="str">
        <f t="shared" ca="1" si="2"/>
        <v>En Riesgo</v>
      </c>
      <c r="AG45" s="23"/>
      <c r="AH45" s="66">
        <f t="shared" si="6"/>
        <v>0</v>
      </c>
      <c r="AI45" s="67" t="str">
        <f t="shared" si="3"/>
        <v>En Riesgo</v>
      </c>
      <c r="AJ45" s="36" t="s">
        <v>229</v>
      </c>
      <c r="AK45" s="129" t="s">
        <v>230</v>
      </c>
    </row>
    <row r="46" spans="1:37" ht="46.5" customHeight="1" x14ac:dyDescent="0.25">
      <c r="A46" s="195"/>
      <c r="B46" s="197"/>
      <c r="C46" s="52" t="s">
        <v>70</v>
      </c>
      <c r="D46" s="50" t="s">
        <v>231</v>
      </c>
      <c r="E46" s="50" t="s">
        <v>232</v>
      </c>
      <c r="F46" s="53" t="s">
        <v>233</v>
      </c>
      <c r="G46" s="29" t="s">
        <v>1</v>
      </c>
      <c r="H46" s="29"/>
      <c r="I46" s="29"/>
      <c r="J46" s="92"/>
      <c r="K46" s="29"/>
      <c r="L46" s="29"/>
      <c r="M46" s="91"/>
      <c r="N46" s="29"/>
      <c r="O46" s="29"/>
      <c r="P46" s="91"/>
      <c r="Q46" s="29"/>
      <c r="R46" s="29"/>
      <c r="S46" s="91"/>
      <c r="T46" s="22">
        <v>1</v>
      </c>
      <c r="U46" s="32">
        <v>1</v>
      </c>
      <c r="V46" s="32">
        <v>1</v>
      </c>
      <c r="W46" s="32">
        <v>1</v>
      </c>
      <c r="X46" s="33"/>
      <c r="Y46" s="66">
        <f t="shared" si="7"/>
        <v>0</v>
      </c>
      <c r="Z46" s="67" t="str">
        <f t="shared" si="0"/>
        <v>En Riesgo</v>
      </c>
      <c r="AA46" s="66">
        <v>1</v>
      </c>
      <c r="AB46" s="66">
        <f t="shared" si="4"/>
        <v>1</v>
      </c>
      <c r="AC46" s="67" t="str">
        <f t="shared" si="1"/>
        <v>Satisfactorio</v>
      </c>
      <c r="AD46" s="67"/>
      <c r="AE46" s="66">
        <f t="shared" ca="1" si="5"/>
        <v>0</v>
      </c>
      <c r="AF46" s="67" t="str">
        <f t="shared" ca="1" si="2"/>
        <v>En Riesgo</v>
      </c>
      <c r="AG46" s="33"/>
      <c r="AH46" s="66">
        <f t="shared" si="6"/>
        <v>0</v>
      </c>
      <c r="AI46" s="67" t="str">
        <f t="shared" si="3"/>
        <v>En Riesgo</v>
      </c>
      <c r="AJ46" s="40" t="s">
        <v>234</v>
      </c>
      <c r="AK46" s="135" t="s">
        <v>235</v>
      </c>
    </row>
    <row r="47" spans="1:37" ht="64.5" customHeight="1" x14ac:dyDescent="0.25">
      <c r="A47" s="196"/>
      <c r="B47" s="193"/>
      <c r="C47" s="52" t="s">
        <v>59</v>
      </c>
      <c r="D47" s="50" t="s">
        <v>236</v>
      </c>
      <c r="E47" s="50" t="s">
        <v>237</v>
      </c>
      <c r="F47" s="53" t="s">
        <v>238</v>
      </c>
      <c r="G47" s="29" t="s">
        <v>1</v>
      </c>
      <c r="H47" s="29"/>
      <c r="I47" s="29"/>
      <c r="J47" s="92"/>
      <c r="K47" s="29"/>
      <c r="L47" s="29"/>
      <c r="M47" s="91"/>
      <c r="N47" s="29"/>
      <c r="O47" s="29"/>
      <c r="P47" s="91"/>
      <c r="Q47" s="29"/>
      <c r="R47" s="29"/>
      <c r="S47" s="91"/>
      <c r="T47" s="22">
        <v>0.95</v>
      </c>
      <c r="U47" s="32">
        <v>0.95</v>
      </c>
      <c r="V47" s="32">
        <v>0.95</v>
      </c>
      <c r="W47" s="32">
        <v>0.95</v>
      </c>
      <c r="X47" s="33"/>
      <c r="Y47" s="66">
        <f t="shared" si="7"/>
        <v>0</v>
      </c>
      <c r="Z47" s="67" t="str">
        <f t="shared" si="0"/>
        <v>En Riesgo</v>
      </c>
      <c r="AA47" s="66">
        <v>1</v>
      </c>
      <c r="AB47" s="66">
        <f t="shared" si="4"/>
        <v>1.0526315789473684</v>
      </c>
      <c r="AC47" s="67" t="str">
        <f t="shared" si="1"/>
        <v>Satisfactorio</v>
      </c>
      <c r="AD47" s="67"/>
      <c r="AE47" s="66">
        <f t="shared" ca="1" si="5"/>
        <v>0</v>
      </c>
      <c r="AF47" s="67" t="str">
        <f t="shared" ca="1" si="2"/>
        <v>En Riesgo</v>
      </c>
      <c r="AG47" s="33"/>
      <c r="AH47" s="66">
        <f t="shared" si="6"/>
        <v>0</v>
      </c>
      <c r="AI47" s="67" t="str">
        <f t="shared" si="3"/>
        <v>En Riesgo</v>
      </c>
      <c r="AJ47" s="40" t="s">
        <v>239</v>
      </c>
      <c r="AK47" s="135" t="s">
        <v>240</v>
      </c>
    </row>
    <row r="48" spans="1:37" ht="111" customHeight="1" x14ac:dyDescent="0.25">
      <c r="A48" s="194" t="s">
        <v>241</v>
      </c>
      <c r="B48" s="191" t="s">
        <v>242</v>
      </c>
      <c r="C48" s="42" t="s">
        <v>42</v>
      </c>
      <c r="D48" s="48" t="s">
        <v>243</v>
      </c>
      <c r="E48" s="48" t="s">
        <v>244</v>
      </c>
      <c r="F48" s="48" t="s">
        <v>245</v>
      </c>
      <c r="G48" s="20" t="s">
        <v>1</v>
      </c>
      <c r="H48" s="20"/>
      <c r="I48" s="20"/>
      <c r="J48" s="93"/>
      <c r="K48" s="21"/>
      <c r="L48" s="21"/>
      <c r="M48" s="92"/>
      <c r="N48" s="21"/>
      <c r="O48" s="21"/>
      <c r="P48" s="92"/>
      <c r="Q48" s="21"/>
      <c r="R48" s="21"/>
      <c r="S48" s="92"/>
      <c r="T48" s="22">
        <v>0.85</v>
      </c>
      <c r="U48" s="22">
        <v>0.85</v>
      </c>
      <c r="V48" s="72">
        <v>0.85</v>
      </c>
      <c r="W48" s="22">
        <v>0.85</v>
      </c>
      <c r="X48" s="23"/>
      <c r="Y48" s="66">
        <f t="shared" si="7"/>
        <v>0</v>
      </c>
      <c r="Z48" s="67" t="str">
        <f t="shared" si="0"/>
        <v>En Riesgo</v>
      </c>
      <c r="AA48" s="66">
        <v>0.8</v>
      </c>
      <c r="AB48" s="66">
        <f t="shared" si="4"/>
        <v>0.94117647058823539</v>
      </c>
      <c r="AC48" s="67" t="str">
        <f t="shared" si="1"/>
        <v>Satisfactorio</v>
      </c>
      <c r="AD48" s="67"/>
      <c r="AE48" s="66">
        <f t="shared" ca="1" si="5"/>
        <v>0</v>
      </c>
      <c r="AF48" s="67" t="str">
        <f t="shared" ca="1" si="2"/>
        <v>En Riesgo</v>
      </c>
      <c r="AG48" s="23"/>
      <c r="AH48" s="66">
        <f t="shared" si="6"/>
        <v>0</v>
      </c>
      <c r="AI48" s="67" t="str">
        <f t="shared" si="3"/>
        <v>En Riesgo</v>
      </c>
      <c r="AJ48" s="36" t="s">
        <v>246</v>
      </c>
      <c r="AK48" s="129" t="s">
        <v>247</v>
      </c>
    </row>
    <row r="49" spans="1:37" ht="156" customHeight="1" x14ac:dyDescent="0.25">
      <c r="A49" s="198"/>
      <c r="B49" s="192"/>
      <c r="C49" s="43" t="s">
        <v>70</v>
      </c>
      <c r="D49" s="48" t="s">
        <v>248</v>
      </c>
      <c r="E49" s="49" t="s">
        <v>249</v>
      </c>
      <c r="F49" s="49" t="s">
        <v>250</v>
      </c>
      <c r="G49" s="20" t="s">
        <v>1</v>
      </c>
      <c r="H49" s="6"/>
      <c r="I49" s="6"/>
      <c r="J49" s="91"/>
      <c r="K49" s="7"/>
      <c r="L49" s="7"/>
      <c r="M49" s="94"/>
      <c r="N49" s="7"/>
      <c r="O49" s="7"/>
      <c r="P49" s="94"/>
      <c r="Q49" s="7"/>
      <c r="R49" s="7"/>
      <c r="S49" s="94"/>
      <c r="T49" s="22">
        <v>0.95</v>
      </c>
      <c r="U49" s="22">
        <v>0.95</v>
      </c>
      <c r="V49" s="22">
        <v>0.95</v>
      </c>
      <c r="W49" s="5">
        <v>0.95</v>
      </c>
      <c r="X49" s="4"/>
      <c r="Y49" s="66">
        <f t="shared" si="7"/>
        <v>0</v>
      </c>
      <c r="Z49" s="67" t="str">
        <f t="shared" si="0"/>
        <v>En Riesgo</v>
      </c>
      <c r="AA49" s="66">
        <v>0.86</v>
      </c>
      <c r="AB49" s="66">
        <f t="shared" si="4"/>
        <v>0.90526315789473688</v>
      </c>
      <c r="AC49" s="67" t="str">
        <f t="shared" si="1"/>
        <v>Satisfactorio</v>
      </c>
      <c r="AD49" s="67"/>
      <c r="AE49" s="66">
        <f t="shared" ca="1" si="5"/>
        <v>0</v>
      </c>
      <c r="AF49" s="67" t="str">
        <f t="shared" ca="1" si="2"/>
        <v>En Riesgo</v>
      </c>
      <c r="AG49" s="19"/>
      <c r="AH49" s="66">
        <f t="shared" si="6"/>
        <v>0</v>
      </c>
      <c r="AI49" s="67" t="str">
        <f t="shared" si="3"/>
        <v>En Riesgo</v>
      </c>
      <c r="AJ49" s="39" t="s">
        <v>251</v>
      </c>
      <c r="AK49" s="130" t="s">
        <v>247</v>
      </c>
    </row>
    <row r="50" spans="1:37" s="142" customFormat="1" ht="71.25" customHeight="1" x14ac:dyDescent="0.25">
      <c r="A50" s="185" t="s">
        <v>252</v>
      </c>
      <c r="B50" s="188" t="s">
        <v>253</v>
      </c>
      <c r="C50" s="138" t="s">
        <v>42</v>
      </c>
      <c r="D50" s="137" t="s">
        <v>254</v>
      </c>
      <c r="E50" s="137" t="s">
        <v>255</v>
      </c>
      <c r="F50" s="137" t="s">
        <v>256</v>
      </c>
      <c r="G50" s="139" t="s">
        <v>1</v>
      </c>
      <c r="H50" s="139"/>
      <c r="I50" s="139"/>
      <c r="J50" s="139"/>
      <c r="K50" s="139"/>
      <c r="L50" s="139"/>
      <c r="M50" s="139"/>
      <c r="N50" s="139"/>
      <c r="O50" s="139"/>
      <c r="P50" s="139"/>
      <c r="Q50" s="139"/>
      <c r="R50" s="139"/>
      <c r="S50" s="139"/>
      <c r="T50" s="74">
        <v>0.9</v>
      </c>
      <c r="U50" s="74">
        <v>0.9</v>
      </c>
      <c r="V50" s="74">
        <v>0.9</v>
      </c>
      <c r="W50" s="74">
        <v>0.9</v>
      </c>
      <c r="X50" s="74"/>
      <c r="Y50" s="75">
        <f t="shared" si="7"/>
        <v>0</v>
      </c>
      <c r="Z50" s="76" t="str">
        <f t="shared" si="0"/>
        <v>En Riesgo</v>
      </c>
      <c r="AA50" s="75">
        <v>1</v>
      </c>
      <c r="AB50" s="75">
        <f t="shared" si="4"/>
        <v>1.1111111111111112</v>
      </c>
      <c r="AC50" s="76" t="str">
        <f t="shared" si="1"/>
        <v>Satisfactorio</v>
      </c>
      <c r="AD50" s="76"/>
      <c r="AE50" s="75">
        <f t="shared" ca="1" si="5"/>
        <v>0</v>
      </c>
      <c r="AF50" s="76" t="str">
        <f t="shared" ca="1" si="2"/>
        <v>En Riesgo</v>
      </c>
      <c r="AG50" s="74"/>
      <c r="AH50" s="75">
        <f t="shared" si="6"/>
        <v>0</v>
      </c>
      <c r="AI50" s="76" t="str">
        <f t="shared" si="3"/>
        <v>En Riesgo</v>
      </c>
      <c r="AJ50" s="140" t="s">
        <v>257</v>
      </c>
      <c r="AK50" s="141" t="s">
        <v>258</v>
      </c>
    </row>
    <row r="51" spans="1:37" s="142" customFormat="1" ht="112.5" customHeight="1" x14ac:dyDescent="0.25">
      <c r="A51" s="186"/>
      <c r="B51" s="189"/>
      <c r="C51" s="144" t="s">
        <v>42</v>
      </c>
      <c r="D51" s="143" t="s">
        <v>259</v>
      </c>
      <c r="E51" s="143" t="s">
        <v>260</v>
      </c>
      <c r="F51" s="143" t="s">
        <v>261</v>
      </c>
      <c r="G51" s="145" t="s">
        <v>1</v>
      </c>
      <c r="H51" s="145"/>
      <c r="I51" s="145"/>
      <c r="J51" s="145"/>
      <c r="K51" s="145"/>
      <c r="L51" s="145"/>
      <c r="M51" s="145"/>
      <c r="N51" s="145"/>
      <c r="O51" s="145"/>
      <c r="P51" s="145"/>
      <c r="Q51" s="145"/>
      <c r="R51" s="145"/>
      <c r="S51" s="145"/>
      <c r="T51" s="77">
        <v>1</v>
      </c>
      <c r="U51" s="77">
        <v>1</v>
      </c>
      <c r="V51" s="77">
        <v>1</v>
      </c>
      <c r="W51" s="77">
        <v>1</v>
      </c>
      <c r="X51" s="77"/>
      <c r="Y51" s="75">
        <f t="shared" si="7"/>
        <v>0</v>
      </c>
      <c r="Z51" s="76" t="str">
        <f t="shared" si="0"/>
        <v>En Riesgo</v>
      </c>
      <c r="AA51" s="75">
        <v>1</v>
      </c>
      <c r="AB51" s="75">
        <f t="shared" si="4"/>
        <v>1</v>
      </c>
      <c r="AC51" s="76" t="str">
        <f t="shared" si="1"/>
        <v>Satisfactorio</v>
      </c>
      <c r="AD51" s="76"/>
      <c r="AE51" s="75">
        <f t="shared" ca="1" si="5"/>
        <v>0</v>
      </c>
      <c r="AF51" s="76" t="str">
        <f t="shared" ca="1" si="2"/>
        <v>En Riesgo</v>
      </c>
      <c r="AG51" s="77"/>
      <c r="AH51" s="75">
        <f t="shared" si="6"/>
        <v>0</v>
      </c>
      <c r="AI51" s="76" t="str">
        <f t="shared" si="3"/>
        <v>En Riesgo</v>
      </c>
      <c r="AJ51" s="146" t="s">
        <v>262</v>
      </c>
      <c r="AK51" s="147" t="s">
        <v>263</v>
      </c>
    </row>
    <row r="52" spans="1:37" s="142" customFormat="1" ht="60.75" customHeight="1" x14ac:dyDescent="0.25">
      <c r="A52" s="186"/>
      <c r="B52" s="189"/>
      <c r="C52" s="144" t="s">
        <v>42</v>
      </c>
      <c r="D52" s="143" t="s">
        <v>264</v>
      </c>
      <c r="E52" s="143" t="s">
        <v>265</v>
      </c>
      <c r="F52" s="143" t="s">
        <v>266</v>
      </c>
      <c r="G52" s="145" t="s">
        <v>1</v>
      </c>
      <c r="H52" s="145"/>
      <c r="I52" s="145"/>
      <c r="J52" s="145"/>
      <c r="K52" s="145"/>
      <c r="L52" s="145"/>
      <c r="M52" s="145"/>
      <c r="N52" s="145"/>
      <c r="O52" s="145"/>
      <c r="P52" s="145"/>
      <c r="Q52" s="145"/>
      <c r="R52" s="145"/>
      <c r="S52" s="145"/>
      <c r="T52" s="77">
        <v>1</v>
      </c>
      <c r="U52" s="77">
        <v>1</v>
      </c>
      <c r="V52" s="77">
        <v>1</v>
      </c>
      <c r="W52" s="77">
        <v>1</v>
      </c>
      <c r="X52" s="77"/>
      <c r="Y52" s="75">
        <f t="shared" si="7"/>
        <v>0</v>
      </c>
      <c r="Z52" s="76" t="str">
        <f t="shared" si="0"/>
        <v>En Riesgo</v>
      </c>
      <c r="AA52" s="75">
        <v>1</v>
      </c>
      <c r="AB52" s="75">
        <f t="shared" si="4"/>
        <v>1</v>
      </c>
      <c r="AC52" s="76" t="str">
        <f t="shared" si="1"/>
        <v>Satisfactorio</v>
      </c>
      <c r="AD52" s="76"/>
      <c r="AE52" s="75">
        <f t="shared" ca="1" si="5"/>
        <v>0</v>
      </c>
      <c r="AF52" s="76" t="str">
        <f t="shared" ca="1" si="2"/>
        <v>En Riesgo</v>
      </c>
      <c r="AG52" s="77"/>
      <c r="AH52" s="75">
        <f t="shared" si="6"/>
        <v>0</v>
      </c>
      <c r="AI52" s="76" t="str">
        <f t="shared" si="3"/>
        <v>En Riesgo</v>
      </c>
      <c r="AJ52" s="146" t="s">
        <v>267</v>
      </c>
      <c r="AK52" s="147" t="s">
        <v>268</v>
      </c>
    </row>
    <row r="53" spans="1:37" s="142" customFormat="1" ht="149.25" customHeight="1" x14ac:dyDescent="0.25">
      <c r="A53" s="186"/>
      <c r="B53" s="189"/>
      <c r="C53" s="144" t="s">
        <v>70</v>
      </c>
      <c r="D53" s="143" t="s">
        <v>269</v>
      </c>
      <c r="E53" s="143" t="s">
        <v>270</v>
      </c>
      <c r="F53" s="143" t="s">
        <v>271</v>
      </c>
      <c r="G53" s="145" t="s">
        <v>1</v>
      </c>
      <c r="H53" s="145"/>
      <c r="I53" s="145"/>
      <c r="J53" s="145"/>
      <c r="K53" s="145"/>
      <c r="L53" s="145"/>
      <c r="M53" s="145"/>
      <c r="N53" s="145"/>
      <c r="O53" s="145"/>
      <c r="P53" s="145"/>
      <c r="Q53" s="145"/>
      <c r="R53" s="145"/>
      <c r="S53" s="145"/>
      <c r="T53" s="77">
        <v>1</v>
      </c>
      <c r="U53" s="77">
        <v>1</v>
      </c>
      <c r="V53" s="77">
        <v>1</v>
      </c>
      <c r="W53" s="77">
        <v>1</v>
      </c>
      <c r="X53" s="77"/>
      <c r="Y53" s="75">
        <f t="shared" si="7"/>
        <v>0</v>
      </c>
      <c r="Z53" s="76" t="str">
        <f t="shared" si="0"/>
        <v>En Riesgo</v>
      </c>
      <c r="AA53" s="75">
        <v>1</v>
      </c>
      <c r="AB53" s="75">
        <f t="shared" si="4"/>
        <v>1</v>
      </c>
      <c r="AC53" s="76" t="str">
        <f t="shared" si="1"/>
        <v>Satisfactorio</v>
      </c>
      <c r="AD53" s="76"/>
      <c r="AE53" s="75">
        <f t="shared" ca="1" si="5"/>
        <v>0</v>
      </c>
      <c r="AF53" s="76" t="str">
        <f t="shared" ca="1" si="2"/>
        <v>En Riesgo</v>
      </c>
      <c r="AG53" s="77"/>
      <c r="AH53" s="75">
        <f t="shared" si="6"/>
        <v>0</v>
      </c>
      <c r="AI53" s="76" t="str">
        <f t="shared" si="3"/>
        <v>En Riesgo</v>
      </c>
      <c r="AJ53" s="146" t="s">
        <v>272</v>
      </c>
      <c r="AK53" s="147" t="s">
        <v>273</v>
      </c>
    </row>
    <row r="54" spans="1:37" s="142" customFormat="1" ht="80.25" customHeight="1" x14ac:dyDescent="0.25">
      <c r="A54" s="186"/>
      <c r="B54" s="189"/>
      <c r="C54" s="144" t="s">
        <v>70</v>
      </c>
      <c r="D54" s="143" t="s">
        <v>274</v>
      </c>
      <c r="E54" s="143" t="s">
        <v>100</v>
      </c>
      <c r="F54" s="143" t="s">
        <v>275</v>
      </c>
      <c r="G54" s="145" t="s">
        <v>3</v>
      </c>
      <c r="H54" s="145"/>
      <c r="I54" s="145"/>
      <c r="J54" s="145"/>
      <c r="K54" s="145"/>
      <c r="L54" s="145"/>
      <c r="M54" s="145"/>
      <c r="N54" s="145"/>
      <c r="O54" s="145"/>
      <c r="P54" s="145"/>
      <c r="Q54" s="145"/>
      <c r="R54" s="145"/>
      <c r="S54" s="145"/>
      <c r="T54" s="148"/>
      <c r="U54" s="77">
        <v>1</v>
      </c>
      <c r="V54" s="148"/>
      <c r="W54" s="77">
        <v>1</v>
      </c>
      <c r="X54" s="77"/>
      <c r="Y54" s="75" t="e">
        <f t="shared" si="7"/>
        <v>#DIV/0!</v>
      </c>
      <c r="Z54" s="76" t="e">
        <f t="shared" si="0"/>
        <v>#DIV/0!</v>
      </c>
      <c r="AA54" s="75">
        <v>1</v>
      </c>
      <c r="AB54" s="75">
        <f t="shared" si="4"/>
        <v>1</v>
      </c>
      <c r="AC54" s="76" t="str">
        <f t="shared" si="1"/>
        <v>Satisfactorio</v>
      </c>
      <c r="AD54" s="76"/>
      <c r="AE54" s="75">
        <f t="shared" ca="1" si="5"/>
        <v>0</v>
      </c>
      <c r="AF54" s="76" t="str">
        <f t="shared" ca="1" si="2"/>
        <v>En Riesgo</v>
      </c>
      <c r="AG54" s="77"/>
      <c r="AH54" s="75">
        <f t="shared" si="6"/>
        <v>0</v>
      </c>
      <c r="AI54" s="76" t="str">
        <f t="shared" si="3"/>
        <v>En Riesgo</v>
      </c>
      <c r="AJ54" s="146" t="s">
        <v>276</v>
      </c>
      <c r="AK54" s="147" t="s">
        <v>277</v>
      </c>
    </row>
    <row r="55" spans="1:37" ht="66.75" customHeight="1" x14ac:dyDescent="0.25">
      <c r="A55" s="186"/>
      <c r="B55" s="189"/>
      <c r="C55" s="43" t="s">
        <v>70</v>
      </c>
      <c r="D55" s="49" t="s">
        <v>278</v>
      </c>
      <c r="E55" s="49" t="s">
        <v>279</v>
      </c>
      <c r="F55" s="49" t="s">
        <v>280</v>
      </c>
      <c r="G55" s="6" t="s">
        <v>3</v>
      </c>
      <c r="H55" s="6"/>
      <c r="I55" s="6"/>
      <c r="J55" s="6"/>
      <c r="K55" s="6"/>
      <c r="L55" s="6"/>
      <c r="M55" s="6"/>
      <c r="N55" s="6"/>
      <c r="O55" s="6"/>
      <c r="P55" s="6"/>
      <c r="Q55" s="6"/>
      <c r="R55" s="6"/>
      <c r="S55" s="6"/>
      <c r="T55" s="160"/>
      <c r="U55" s="161">
        <v>1</v>
      </c>
      <c r="V55" s="160"/>
      <c r="W55" s="161">
        <v>0.95</v>
      </c>
      <c r="X55" s="161"/>
      <c r="Y55" s="66" t="e">
        <f t="shared" si="7"/>
        <v>#DIV/0!</v>
      </c>
      <c r="Z55" s="162" t="e">
        <f t="shared" si="0"/>
        <v>#DIV/0!</v>
      </c>
      <c r="AA55" s="66">
        <v>1</v>
      </c>
      <c r="AB55" s="66">
        <f t="shared" si="4"/>
        <v>1</v>
      </c>
      <c r="AC55" s="162" t="str">
        <f t="shared" si="1"/>
        <v>Satisfactorio</v>
      </c>
      <c r="AD55" s="162"/>
      <c r="AE55" s="66">
        <f t="shared" ca="1" si="5"/>
        <v>0</v>
      </c>
      <c r="AF55" s="162" t="str">
        <f t="shared" ca="1" si="2"/>
        <v>En Riesgo</v>
      </c>
      <c r="AG55" s="161"/>
      <c r="AH55" s="66">
        <f t="shared" si="6"/>
        <v>0</v>
      </c>
      <c r="AI55" s="162" t="str">
        <f t="shared" si="3"/>
        <v>En Riesgo</v>
      </c>
      <c r="AJ55" s="39" t="s">
        <v>281</v>
      </c>
      <c r="AK55" s="163" t="s">
        <v>268</v>
      </c>
    </row>
    <row r="56" spans="1:37" ht="103.5" customHeight="1" x14ac:dyDescent="0.25">
      <c r="A56" s="186"/>
      <c r="B56" s="189"/>
      <c r="C56" s="43" t="s">
        <v>59</v>
      </c>
      <c r="D56" s="49" t="s">
        <v>282</v>
      </c>
      <c r="E56" s="49" t="s">
        <v>283</v>
      </c>
      <c r="F56" s="49" t="s">
        <v>284</v>
      </c>
      <c r="G56" s="6" t="s">
        <v>3</v>
      </c>
      <c r="H56" s="6"/>
      <c r="I56" s="6"/>
      <c r="J56" s="6"/>
      <c r="K56" s="6"/>
      <c r="L56" s="6"/>
      <c r="M56" s="6"/>
      <c r="N56" s="6"/>
      <c r="O56" s="6"/>
      <c r="P56" s="6"/>
      <c r="Q56" s="6"/>
      <c r="R56" s="6"/>
      <c r="S56" s="6"/>
      <c r="T56" s="160"/>
      <c r="U56" s="161">
        <v>1</v>
      </c>
      <c r="V56" s="160"/>
      <c r="W56" s="161">
        <v>1</v>
      </c>
      <c r="X56" s="161"/>
      <c r="Y56" s="66" t="e">
        <f t="shared" si="7"/>
        <v>#DIV/0!</v>
      </c>
      <c r="Z56" s="162" t="e">
        <f t="shared" si="0"/>
        <v>#DIV/0!</v>
      </c>
      <c r="AA56" s="66">
        <v>1</v>
      </c>
      <c r="AB56" s="66">
        <f t="shared" si="4"/>
        <v>1</v>
      </c>
      <c r="AC56" s="162" t="str">
        <f t="shared" si="1"/>
        <v>Satisfactorio</v>
      </c>
      <c r="AD56" s="162"/>
      <c r="AE56" s="66">
        <f t="shared" ca="1" si="5"/>
        <v>0</v>
      </c>
      <c r="AF56" s="162" t="str">
        <f t="shared" ca="1" si="2"/>
        <v>En Riesgo</v>
      </c>
      <c r="AG56" s="161"/>
      <c r="AH56" s="66">
        <f t="shared" si="6"/>
        <v>0</v>
      </c>
      <c r="AI56" s="162" t="str">
        <f t="shared" si="3"/>
        <v>En Riesgo</v>
      </c>
      <c r="AJ56" s="39" t="s">
        <v>285</v>
      </c>
      <c r="AK56" s="163" t="s">
        <v>286</v>
      </c>
    </row>
    <row r="57" spans="1:37" ht="69" customHeight="1" x14ac:dyDescent="0.25">
      <c r="A57" s="187"/>
      <c r="B57" s="190"/>
      <c r="C57" s="44" t="s">
        <v>59</v>
      </c>
      <c r="D57" s="50" t="s">
        <v>287</v>
      </c>
      <c r="E57" s="50" t="s">
        <v>288</v>
      </c>
      <c r="F57" s="50" t="s">
        <v>289</v>
      </c>
      <c r="G57" s="29" t="s">
        <v>1</v>
      </c>
      <c r="H57" s="29"/>
      <c r="I57" s="29"/>
      <c r="J57" s="29"/>
      <c r="K57" s="29"/>
      <c r="L57" s="29"/>
      <c r="M57" s="29"/>
      <c r="N57" s="29"/>
      <c r="O57" s="29"/>
      <c r="P57" s="29"/>
      <c r="Q57" s="29"/>
      <c r="R57" s="29"/>
      <c r="S57" s="29"/>
      <c r="T57" s="164">
        <v>1</v>
      </c>
      <c r="U57" s="164">
        <v>1</v>
      </c>
      <c r="V57" s="164">
        <v>1</v>
      </c>
      <c r="W57" s="164">
        <v>1</v>
      </c>
      <c r="X57" s="164"/>
      <c r="Y57" s="66">
        <f t="shared" si="7"/>
        <v>0</v>
      </c>
      <c r="Z57" s="162" t="str">
        <f t="shared" si="0"/>
        <v>En Riesgo</v>
      </c>
      <c r="AA57" s="66">
        <v>1</v>
      </c>
      <c r="AB57" s="66">
        <f t="shared" si="4"/>
        <v>1</v>
      </c>
      <c r="AC57" s="162" t="str">
        <f t="shared" si="1"/>
        <v>Satisfactorio</v>
      </c>
      <c r="AD57" s="162"/>
      <c r="AE57" s="66">
        <f t="shared" ca="1" si="5"/>
        <v>0</v>
      </c>
      <c r="AF57" s="162" t="str">
        <f t="shared" ca="1" si="2"/>
        <v>En Riesgo</v>
      </c>
      <c r="AG57" s="164"/>
      <c r="AH57" s="66">
        <f t="shared" si="6"/>
        <v>0</v>
      </c>
      <c r="AI57" s="162" t="str">
        <f t="shared" si="3"/>
        <v>En Riesgo</v>
      </c>
      <c r="AJ57" s="40" t="s">
        <v>290</v>
      </c>
      <c r="AK57" s="165" t="s">
        <v>291</v>
      </c>
    </row>
    <row r="58" spans="1:37" s="142" customFormat="1" ht="102.75" customHeight="1" x14ac:dyDescent="0.25">
      <c r="A58" s="185" t="s">
        <v>292</v>
      </c>
      <c r="B58" s="188" t="s">
        <v>293</v>
      </c>
      <c r="C58" s="138" t="s">
        <v>42</v>
      </c>
      <c r="D58" s="137" t="s">
        <v>294</v>
      </c>
      <c r="E58" s="137" t="s">
        <v>295</v>
      </c>
      <c r="F58" s="137" t="s">
        <v>296</v>
      </c>
      <c r="G58" s="139" t="s">
        <v>3</v>
      </c>
      <c r="H58" s="139"/>
      <c r="I58" s="139"/>
      <c r="J58" s="139"/>
      <c r="K58" s="139"/>
      <c r="L58" s="139"/>
      <c r="M58" s="139"/>
      <c r="N58" s="139"/>
      <c r="O58" s="139"/>
      <c r="P58" s="139"/>
      <c r="Q58" s="139"/>
      <c r="R58" s="139"/>
      <c r="S58" s="139"/>
      <c r="T58" s="151"/>
      <c r="U58" s="74">
        <v>1</v>
      </c>
      <c r="V58" s="151"/>
      <c r="W58" s="74">
        <v>1</v>
      </c>
      <c r="X58" s="74"/>
      <c r="Y58" s="75" t="e">
        <f>+X58/T58</f>
        <v>#DIV/0!</v>
      </c>
      <c r="Z58" s="76" t="e">
        <f t="shared" si="0"/>
        <v>#DIV/0!</v>
      </c>
      <c r="AA58" s="75">
        <v>1</v>
      </c>
      <c r="AB58" s="75">
        <f t="shared" si="4"/>
        <v>1</v>
      </c>
      <c r="AC58" s="76" t="str">
        <f t="shared" si="1"/>
        <v>Satisfactorio</v>
      </c>
      <c r="AD58" s="76"/>
      <c r="AE58" s="75">
        <f t="shared" ca="1" si="5"/>
        <v>0</v>
      </c>
      <c r="AF58" s="76" t="str">
        <f t="shared" ca="1" si="2"/>
        <v>En Riesgo</v>
      </c>
      <c r="AG58" s="74"/>
      <c r="AH58" s="75">
        <f t="shared" si="6"/>
        <v>0</v>
      </c>
      <c r="AI58" s="76" t="str">
        <f t="shared" si="3"/>
        <v>En Riesgo</v>
      </c>
      <c r="AJ58" s="140" t="s">
        <v>297</v>
      </c>
      <c r="AK58" s="152" t="s">
        <v>298</v>
      </c>
    </row>
    <row r="59" spans="1:37" s="142" customFormat="1" ht="94.5" customHeight="1" x14ac:dyDescent="0.25">
      <c r="A59" s="229"/>
      <c r="B59" s="230"/>
      <c r="C59" s="154" t="s">
        <v>42</v>
      </c>
      <c r="D59" s="153" t="s">
        <v>299</v>
      </c>
      <c r="E59" s="153" t="s">
        <v>300</v>
      </c>
      <c r="F59" s="153" t="s">
        <v>301</v>
      </c>
      <c r="G59" s="155" t="s">
        <v>3</v>
      </c>
      <c r="H59" s="155"/>
      <c r="I59" s="155"/>
      <c r="J59" s="155"/>
      <c r="K59" s="155"/>
      <c r="L59" s="155"/>
      <c r="M59" s="155"/>
      <c r="N59" s="155"/>
      <c r="O59" s="155"/>
      <c r="P59" s="155"/>
      <c r="Q59" s="155"/>
      <c r="R59" s="155"/>
      <c r="S59" s="155"/>
      <c r="T59" s="156"/>
      <c r="U59" s="157">
        <v>-0.03</v>
      </c>
      <c r="V59" s="156"/>
      <c r="W59" s="157">
        <v>-0.03</v>
      </c>
      <c r="X59" s="157"/>
      <c r="Y59" s="75" t="e">
        <f t="shared" si="7"/>
        <v>#DIV/0!</v>
      </c>
      <c r="Z59" s="76" t="e">
        <f t="shared" si="0"/>
        <v>#DIV/0!</v>
      </c>
      <c r="AA59" s="75">
        <v>-0.03</v>
      </c>
      <c r="AB59" s="75">
        <f>+AA59/$U59</f>
        <v>1</v>
      </c>
      <c r="AC59" s="76" t="str">
        <f t="shared" si="1"/>
        <v>Satisfactorio</v>
      </c>
      <c r="AD59" s="76"/>
      <c r="AE59" s="75">
        <f t="shared" ca="1" si="5"/>
        <v>0</v>
      </c>
      <c r="AF59" s="76" t="str">
        <f t="shared" ca="1" si="2"/>
        <v>En Riesgo</v>
      </c>
      <c r="AG59" s="157"/>
      <c r="AH59" s="75">
        <f t="shared" si="6"/>
        <v>0</v>
      </c>
      <c r="AI59" s="76" t="str">
        <f t="shared" si="3"/>
        <v>En Riesgo</v>
      </c>
      <c r="AJ59" s="140" t="s">
        <v>302</v>
      </c>
      <c r="AK59" s="152" t="s">
        <v>303</v>
      </c>
    </row>
    <row r="60" spans="1:37" s="142" customFormat="1" ht="103.5" customHeight="1" x14ac:dyDescent="0.25">
      <c r="A60" s="229"/>
      <c r="B60" s="230"/>
      <c r="C60" s="144" t="s">
        <v>70</v>
      </c>
      <c r="D60" s="143" t="s">
        <v>304</v>
      </c>
      <c r="E60" s="143" t="s">
        <v>305</v>
      </c>
      <c r="F60" s="143" t="s">
        <v>306</v>
      </c>
      <c r="G60" s="145" t="s">
        <v>3</v>
      </c>
      <c r="H60" s="155"/>
      <c r="I60" s="155"/>
      <c r="J60" s="155"/>
      <c r="K60" s="155"/>
      <c r="L60" s="155"/>
      <c r="M60" s="155"/>
      <c r="N60" s="155"/>
      <c r="O60" s="155"/>
      <c r="P60" s="155"/>
      <c r="Q60" s="155"/>
      <c r="R60" s="155"/>
      <c r="S60" s="155"/>
      <c r="T60" s="156"/>
      <c r="U60" s="77">
        <v>0.95</v>
      </c>
      <c r="V60" s="148"/>
      <c r="W60" s="77">
        <v>0.95</v>
      </c>
      <c r="X60" s="157"/>
      <c r="Y60" s="75"/>
      <c r="Z60" s="76"/>
      <c r="AA60" s="75">
        <v>1</v>
      </c>
      <c r="AB60" s="75"/>
      <c r="AC60" s="76"/>
      <c r="AD60" s="76"/>
      <c r="AE60" s="75"/>
      <c r="AF60" s="76"/>
      <c r="AG60" s="157"/>
      <c r="AH60" s="75"/>
      <c r="AI60" s="76"/>
      <c r="AJ60" s="158" t="s">
        <v>307</v>
      </c>
      <c r="AK60" s="152" t="s">
        <v>298</v>
      </c>
    </row>
    <row r="61" spans="1:37" s="142" customFormat="1" ht="143.25" customHeight="1" x14ac:dyDescent="0.25">
      <c r="A61" s="187"/>
      <c r="B61" s="190"/>
      <c r="C61" s="149" t="s">
        <v>59</v>
      </c>
      <c r="D61" s="136" t="s">
        <v>308</v>
      </c>
      <c r="E61" s="136" t="s">
        <v>309</v>
      </c>
      <c r="F61" s="136" t="s">
        <v>310</v>
      </c>
      <c r="G61" s="150" t="s">
        <v>4</v>
      </c>
      <c r="H61" s="150"/>
      <c r="I61" s="150"/>
      <c r="J61" s="150"/>
      <c r="K61" s="150"/>
      <c r="L61" s="150"/>
      <c r="M61" s="150"/>
      <c r="N61" s="150"/>
      <c r="O61" s="150"/>
      <c r="P61" s="150"/>
      <c r="Q61" s="150"/>
      <c r="R61" s="150"/>
      <c r="S61" s="150"/>
      <c r="T61" s="78"/>
      <c r="U61" s="78"/>
      <c r="V61" s="78"/>
      <c r="W61" s="79">
        <v>0.5</v>
      </c>
      <c r="X61" s="78"/>
      <c r="Y61" s="75" t="e">
        <f t="shared" si="7"/>
        <v>#DIV/0!</v>
      </c>
      <c r="Z61" s="76" t="e">
        <f t="shared" si="0"/>
        <v>#DIV/0!</v>
      </c>
      <c r="AA61" s="75"/>
      <c r="AB61" s="75" t="e">
        <f t="shared" si="4"/>
        <v>#DIV/0!</v>
      </c>
      <c r="AC61" s="76" t="e">
        <f t="shared" si="1"/>
        <v>#DIV/0!</v>
      </c>
      <c r="AD61" s="76"/>
      <c r="AE61" s="75">
        <f t="shared" ca="1" si="5"/>
        <v>0</v>
      </c>
      <c r="AF61" s="76" t="e">
        <f t="shared" ca="1" si="2"/>
        <v>#DIV/0!</v>
      </c>
      <c r="AG61" s="79"/>
      <c r="AH61" s="75">
        <f t="shared" si="6"/>
        <v>0</v>
      </c>
      <c r="AI61" s="76" t="str">
        <f t="shared" si="3"/>
        <v>En Riesgo</v>
      </c>
      <c r="AJ61" s="150"/>
      <c r="AK61" s="159"/>
    </row>
    <row r="62" spans="1:37" ht="54.75" customHeight="1" thickBot="1" x14ac:dyDescent="0.3">
      <c r="A62" s="194" t="s">
        <v>311</v>
      </c>
      <c r="B62" s="191" t="s">
        <v>312</v>
      </c>
      <c r="C62" s="42" t="s">
        <v>42</v>
      </c>
      <c r="D62" s="48" t="s">
        <v>313</v>
      </c>
      <c r="E62" s="48" t="s">
        <v>314</v>
      </c>
      <c r="F62" s="48" t="s">
        <v>315</v>
      </c>
      <c r="G62" s="20" t="s">
        <v>1</v>
      </c>
      <c r="H62" s="20"/>
      <c r="I62" s="20"/>
      <c r="J62" s="93"/>
      <c r="K62" s="21"/>
      <c r="L62" s="21"/>
      <c r="M62" s="93"/>
      <c r="N62" s="21"/>
      <c r="O62" s="21"/>
      <c r="P62" s="93"/>
      <c r="Q62" s="21"/>
      <c r="R62" s="21"/>
      <c r="S62" s="93"/>
      <c r="T62" s="22">
        <v>0.96</v>
      </c>
      <c r="U62" s="22">
        <v>0.96</v>
      </c>
      <c r="V62" s="22">
        <v>0.96</v>
      </c>
      <c r="W62" s="22">
        <v>0.96</v>
      </c>
      <c r="X62" s="23"/>
      <c r="Y62" s="66">
        <f t="shared" si="7"/>
        <v>0</v>
      </c>
      <c r="Z62" s="67" t="str">
        <f t="shared" si="0"/>
        <v>En Riesgo</v>
      </c>
      <c r="AA62" s="74">
        <v>0.96</v>
      </c>
      <c r="AB62" s="66">
        <f t="shared" si="4"/>
        <v>1</v>
      </c>
      <c r="AC62" s="67" t="str">
        <f t="shared" si="1"/>
        <v>Satisfactorio</v>
      </c>
      <c r="AD62" s="67"/>
      <c r="AE62" s="66">
        <f t="shared" ca="1" si="5"/>
        <v>0</v>
      </c>
      <c r="AF62" s="67" t="str">
        <f t="shared" ca="1" si="2"/>
        <v>En Riesgo</v>
      </c>
      <c r="AG62" s="23"/>
      <c r="AH62" s="66">
        <f t="shared" si="6"/>
        <v>0</v>
      </c>
      <c r="AI62" s="67" t="str">
        <f t="shared" si="3"/>
        <v>En Riesgo</v>
      </c>
      <c r="AJ62" s="73" t="s">
        <v>316</v>
      </c>
      <c r="AK62" s="116" t="s">
        <v>317</v>
      </c>
    </row>
    <row r="63" spans="1:37" ht="55.5" customHeight="1" thickBot="1" x14ac:dyDescent="0.3">
      <c r="A63" s="198"/>
      <c r="B63" s="192"/>
      <c r="C63" s="43" t="s">
        <v>42</v>
      </c>
      <c r="D63" s="49" t="s">
        <v>318</v>
      </c>
      <c r="E63" s="49" t="s">
        <v>319</v>
      </c>
      <c r="F63" s="49" t="s">
        <v>320</v>
      </c>
      <c r="G63" s="6" t="s">
        <v>1</v>
      </c>
      <c r="H63" s="6"/>
      <c r="I63" s="6"/>
      <c r="J63" s="91"/>
      <c r="K63" s="7"/>
      <c r="L63" s="7"/>
      <c r="M63" s="91"/>
      <c r="N63" s="7"/>
      <c r="O63" s="7"/>
      <c r="P63" s="91"/>
      <c r="Q63" s="7"/>
      <c r="R63" s="7"/>
      <c r="S63" s="91"/>
      <c r="T63" s="5">
        <v>0.98</v>
      </c>
      <c r="U63" s="5">
        <v>0.98</v>
      </c>
      <c r="V63" s="5">
        <v>0.98</v>
      </c>
      <c r="W63" s="5">
        <v>0.98</v>
      </c>
      <c r="X63" s="19"/>
      <c r="Y63" s="66">
        <f t="shared" si="7"/>
        <v>0</v>
      </c>
      <c r="Z63" s="67" t="str">
        <f t="shared" si="0"/>
        <v>En Riesgo</v>
      </c>
      <c r="AA63" s="77">
        <v>0.79720000000000002</v>
      </c>
      <c r="AB63" s="66">
        <f t="shared" si="4"/>
        <v>0.81346938775510202</v>
      </c>
      <c r="AC63" s="67" t="str">
        <f t="shared" si="1"/>
        <v>Aceptable</v>
      </c>
      <c r="AD63" s="67"/>
      <c r="AE63" s="66">
        <f t="shared" ca="1" si="5"/>
        <v>0</v>
      </c>
      <c r="AF63" s="67" t="str">
        <f t="shared" ca="1" si="2"/>
        <v>En Riesgo</v>
      </c>
      <c r="AG63" s="19"/>
      <c r="AH63" s="66">
        <f t="shared" si="6"/>
        <v>0</v>
      </c>
      <c r="AI63" s="67" t="str">
        <f t="shared" si="3"/>
        <v>En Riesgo</v>
      </c>
      <c r="AJ63" s="114" t="s">
        <v>321</v>
      </c>
      <c r="AK63" s="117" t="s">
        <v>322</v>
      </c>
    </row>
    <row r="64" spans="1:37" ht="78.75" customHeight="1" thickBot="1" x14ac:dyDescent="0.3">
      <c r="A64" s="198"/>
      <c r="B64" s="192"/>
      <c r="C64" s="43" t="s">
        <v>70</v>
      </c>
      <c r="D64" s="55" t="s">
        <v>323</v>
      </c>
      <c r="E64" s="49" t="s">
        <v>324</v>
      </c>
      <c r="F64" s="49" t="s">
        <v>325</v>
      </c>
      <c r="G64" s="6" t="s">
        <v>1</v>
      </c>
      <c r="H64" s="6"/>
      <c r="I64" s="6"/>
      <c r="J64" s="91"/>
      <c r="K64" s="7"/>
      <c r="L64" s="7"/>
      <c r="M64" s="91"/>
      <c r="N64" s="7"/>
      <c r="O64" s="7"/>
      <c r="P64" s="91"/>
      <c r="Q64" s="7"/>
      <c r="R64" s="7"/>
      <c r="S64" s="91"/>
      <c r="T64" s="5">
        <v>0.9</v>
      </c>
      <c r="U64" s="5">
        <v>0.9</v>
      </c>
      <c r="V64" s="5">
        <v>0.9</v>
      </c>
      <c r="W64" s="5">
        <v>0.9</v>
      </c>
      <c r="X64" s="19"/>
      <c r="Y64" s="66">
        <f t="shared" si="7"/>
        <v>0</v>
      </c>
      <c r="Z64" s="67" t="str">
        <f t="shared" si="0"/>
        <v>En Riesgo</v>
      </c>
      <c r="AA64" s="77">
        <v>0.94120000000000004</v>
      </c>
      <c r="AB64" s="66">
        <f t="shared" si="4"/>
        <v>1.0457777777777777</v>
      </c>
      <c r="AC64" s="67" t="str">
        <f t="shared" si="1"/>
        <v>Satisfactorio</v>
      </c>
      <c r="AD64" s="67"/>
      <c r="AE64" s="66">
        <f t="shared" ca="1" si="5"/>
        <v>0</v>
      </c>
      <c r="AF64" s="67" t="str">
        <f t="shared" ca="1" si="2"/>
        <v>En Riesgo</v>
      </c>
      <c r="AG64" s="19"/>
      <c r="AH64" s="66">
        <f t="shared" si="6"/>
        <v>0</v>
      </c>
      <c r="AI64" s="67" t="str">
        <f t="shared" si="3"/>
        <v>En Riesgo</v>
      </c>
      <c r="AJ64" s="115" t="s">
        <v>326</v>
      </c>
      <c r="AK64" s="116" t="s">
        <v>317</v>
      </c>
    </row>
    <row r="65" spans="1:37" ht="80.25" customHeight="1" x14ac:dyDescent="0.25">
      <c r="A65" s="196"/>
      <c r="B65" s="193"/>
      <c r="C65" s="44" t="s">
        <v>59</v>
      </c>
      <c r="D65" s="50" t="s">
        <v>327</v>
      </c>
      <c r="E65" s="50" t="s">
        <v>328</v>
      </c>
      <c r="F65" s="50" t="s">
        <v>329</v>
      </c>
      <c r="G65" s="25" t="s">
        <v>1</v>
      </c>
      <c r="H65" s="29"/>
      <c r="I65" s="29"/>
      <c r="J65" s="92"/>
      <c r="K65" s="30"/>
      <c r="L65" s="30"/>
      <c r="M65" s="92"/>
      <c r="N65" s="30"/>
      <c r="O65" s="30"/>
      <c r="P65" s="92"/>
      <c r="Q65" s="30"/>
      <c r="R65" s="30"/>
      <c r="S65" s="92"/>
      <c r="T65" s="32">
        <v>0.9</v>
      </c>
      <c r="U65" s="32">
        <v>0.9</v>
      </c>
      <c r="V65" s="32">
        <v>0.9</v>
      </c>
      <c r="W65" s="32">
        <v>0.9</v>
      </c>
      <c r="X65" s="33"/>
      <c r="Y65" s="66">
        <f t="shared" si="7"/>
        <v>0</v>
      </c>
      <c r="Z65" s="67" t="str">
        <f t="shared" si="0"/>
        <v>En Riesgo</v>
      </c>
      <c r="AA65" s="79">
        <v>0.97</v>
      </c>
      <c r="AB65" s="66">
        <f t="shared" si="4"/>
        <v>1.0777777777777777</v>
      </c>
      <c r="AC65" s="67" t="str">
        <f t="shared" si="1"/>
        <v>Satisfactorio</v>
      </c>
      <c r="AD65" s="67"/>
      <c r="AE65" s="66">
        <f t="shared" ca="1" si="5"/>
        <v>0</v>
      </c>
      <c r="AF65" s="67" t="str">
        <f t="shared" ca="1" si="2"/>
        <v>En Riesgo</v>
      </c>
      <c r="AG65" s="33"/>
      <c r="AH65" s="66">
        <f t="shared" si="6"/>
        <v>0</v>
      </c>
      <c r="AI65" s="67" t="str">
        <f t="shared" si="3"/>
        <v>En Riesgo</v>
      </c>
      <c r="AJ65" s="73" t="s">
        <v>330</v>
      </c>
      <c r="AK65" s="116" t="s">
        <v>317</v>
      </c>
    </row>
    <row r="66" spans="1:37" ht="96.75" customHeight="1" thickBot="1" x14ac:dyDescent="0.3">
      <c r="A66" s="80" t="s">
        <v>331</v>
      </c>
      <c r="B66" s="81" t="s">
        <v>332</v>
      </c>
      <c r="C66" s="42" t="s">
        <v>42</v>
      </c>
      <c r="D66" s="48" t="s">
        <v>333</v>
      </c>
      <c r="E66" s="48" t="s">
        <v>334</v>
      </c>
      <c r="F66" s="48" t="s">
        <v>335</v>
      </c>
      <c r="G66" s="83" t="s">
        <v>4</v>
      </c>
      <c r="H66" s="20"/>
      <c r="I66" s="20"/>
      <c r="J66" s="21"/>
      <c r="K66" s="21"/>
      <c r="L66" s="20"/>
      <c r="M66" s="20"/>
      <c r="N66" s="20"/>
      <c r="O66" s="20"/>
      <c r="P66" s="20"/>
      <c r="Q66" s="21"/>
      <c r="R66" s="21"/>
      <c r="S66" s="93"/>
      <c r="T66" s="22">
        <v>1</v>
      </c>
      <c r="U66" s="22">
        <v>1</v>
      </c>
      <c r="V66" s="22">
        <v>1</v>
      </c>
      <c r="W66" s="22">
        <v>1</v>
      </c>
      <c r="X66" s="23"/>
      <c r="Y66" s="66">
        <f t="shared" si="7"/>
        <v>0</v>
      </c>
      <c r="Z66" s="67" t="str">
        <f t="shared" si="0"/>
        <v>En Riesgo</v>
      </c>
      <c r="AA66" s="66"/>
      <c r="AB66" s="66">
        <f t="shared" si="4"/>
        <v>0</v>
      </c>
      <c r="AC66" s="67" t="str">
        <f t="shared" si="1"/>
        <v>En Riesgo</v>
      </c>
      <c r="AD66" s="67"/>
      <c r="AE66" s="66">
        <f t="shared" ca="1" si="5"/>
        <v>0</v>
      </c>
      <c r="AF66" s="67" t="str">
        <f t="shared" ca="1" si="2"/>
        <v>En Riesgo</v>
      </c>
      <c r="AG66" s="23"/>
      <c r="AH66" s="66">
        <f t="shared" si="6"/>
        <v>0</v>
      </c>
      <c r="AI66" s="67" t="str">
        <f t="shared" si="3"/>
        <v>En Riesgo</v>
      </c>
      <c r="AJ66" s="37"/>
      <c r="AK66" s="38"/>
    </row>
    <row r="67" spans="1:37" ht="70.5" customHeight="1" x14ac:dyDescent="0.25">
      <c r="A67" s="59" t="s">
        <v>336</v>
      </c>
      <c r="B67" s="60"/>
      <c r="C67" s="57" t="s">
        <v>42</v>
      </c>
      <c r="D67" s="58" t="s">
        <v>337</v>
      </c>
      <c r="E67" s="58" t="s">
        <v>338</v>
      </c>
      <c r="F67" s="58" t="s">
        <v>339</v>
      </c>
      <c r="G67" s="6" t="s">
        <v>1</v>
      </c>
      <c r="H67" s="25"/>
      <c r="I67" s="25"/>
      <c r="J67" s="94"/>
      <c r="K67" s="26"/>
      <c r="L67" s="26"/>
      <c r="M67" s="94"/>
      <c r="N67" s="26"/>
      <c r="O67" s="26"/>
      <c r="P67" s="94"/>
      <c r="Q67" s="26"/>
      <c r="R67" s="26"/>
      <c r="S67" s="94"/>
      <c r="T67" s="27">
        <v>1</v>
      </c>
      <c r="U67" s="27">
        <v>1</v>
      </c>
      <c r="V67" s="27">
        <v>1</v>
      </c>
      <c r="W67" s="27">
        <v>1</v>
      </c>
      <c r="X67" s="28"/>
      <c r="Y67" s="66">
        <f t="shared" si="7"/>
        <v>0</v>
      </c>
      <c r="Z67" s="67" t="str">
        <f t="shared" si="0"/>
        <v>En Riesgo</v>
      </c>
      <c r="AA67" s="66">
        <v>0.95709999999999995</v>
      </c>
      <c r="AB67" s="66">
        <f t="shared" si="4"/>
        <v>0.95709999999999995</v>
      </c>
      <c r="AC67" s="67" t="str">
        <f t="shared" si="1"/>
        <v>Satisfactorio</v>
      </c>
      <c r="AD67" s="67"/>
      <c r="AE67" s="66">
        <f t="shared" ca="1" si="5"/>
        <v>0</v>
      </c>
      <c r="AF67" s="67" t="str">
        <f t="shared" ca="1" si="2"/>
        <v>En Riesgo</v>
      </c>
      <c r="AG67" s="28"/>
      <c r="AH67" s="66">
        <f>+AG67/$W67</f>
        <v>0</v>
      </c>
      <c r="AI67" s="67" t="str">
        <f t="shared" si="3"/>
        <v>En Riesgo</v>
      </c>
      <c r="AJ67" s="131" t="s">
        <v>340</v>
      </c>
      <c r="AK67" s="132" t="s">
        <v>341</v>
      </c>
    </row>
    <row r="68" spans="1:37" x14ac:dyDescent="0.25">
      <c r="A68" s="263" t="s">
        <v>342</v>
      </c>
      <c r="B68" s="264"/>
      <c r="C68" s="265"/>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3"/>
    </row>
    <row r="69" spans="1:37" s="2" customFormat="1" ht="24" customHeight="1" x14ac:dyDescent="0.25">
      <c r="A69" s="234" t="s">
        <v>343</v>
      </c>
      <c r="B69" s="235"/>
      <c r="C69" s="236"/>
      <c r="D69" s="234" t="s">
        <v>344</v>
      </c>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6"/>
      <c r="AK69" s="11" t="s">
        <v>345</v>
      </c>
    </row>
    <row r="70" spans="1:37" s="3" customFormat="1" ht="12.75" customHeight="1" x14ac:dyDescent="0.25">
      <c r="A70" s="246" t="s">
        <v>346</v>
      </c>
      <c r="B70" s="246"/>
      <c r="C70" s="246"/>
      <c r="D70" s="247" t="s">
        <v>347</v>
      </c>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45"/>
      <c r="AJ70" s="12" t="s">
        <v>348</v>
      </c>
      <c r="AK70" s="12" t="s">
        <v>349</v>
      </c>
    </row>
    <row r="71" spans="1:37" s="2" customFormat="1" ht="48" customHeight="1" x14ac:dyDescent="0.25">
      <c r="A71" s="202">
        <v>0</v>
      </c>
      <c r="B71" s="202"/>
      <c r="C71" s="202"/>
      <c r="D71" s="203" t="s">
        <v>350</v>
      </c>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5"/>
      <c r="AJ71" s="13">
        <v>44399</v>
      </c>
      <c r="AK71" s="6">
        <v>1</v>
      </c>
    </row>
    <row r="72" spans="1:37" s="2" customFormat="1" ht="48" customHeight="1" x14ac:dyDescent="0.25">
      <c r="A72" s="202">
        <v>1</v>
      </c>
      <c r="B72" s="202"/>
      <c r="C72" s="202"/>
      <c r="D72" s="203" t="s">
        <v>351</v>
      </c>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5"/>
      <c r="AJ72" s="13">
        <v>44768</v>
      </c>
      <c r="AK72" s="6">
        <v>2</v>
      </c>
    </row>
  </sheetData>
  <autoFilter ref="A8:BE8" xr:uid="{A4C941AA-73DF-4078-A08D-F39A98DC101E}"/>
  <mergeCells count="63">
    <mergeCell ref="D71:AI71"/>
    <mergeCell ref="D70:AI70"/>
    <mergeCell ref="A13:A15"/>
    <mergeCell ref="A70:C70"/>
    <mergeCell ref="A71:C71"/>
    <mergeCell ref="A68:C68"/>
    <mergeCell ref="A69:C69"/>
    <mergeCell ref="B16:B17"/>
    <mergeCell ref="A18:A20"/>
    <mergeCell ref="B18:B20"/>
    <mergeCell ref="A21:A23"/>
    <mergeCell ref="B21:B23"/>
    <mergeCell ref="A24:A26"/>
    <mergeCell ref="B24:B26"/>
    <mergeCell ref="A27:A30"/>
    <mergeCell ref="B27:B30"/>
    <mergeCell ref="D68:AK68"/>
    <mergeCell ref="D69:AJ69"/>
    <mergeCell ref="A1:C6"/>
    <mergeCell ref="AK1:AK6"/>
    <mergeCell ref="D1:AJ2"/>
    <mergeCell ref="D3:AJ4"/>
    <mergeCell ref="D5:AJ6"/>
    <mergeCell ref="A9:A12"/>
    <mergeCell ref="B9:B12"/>
    <mergeCell ref="B13:B15"/>
    <mergeCell ref="A16:A17"/>
    <mergeCell ref="A38:A41"/>
    <mergeCell ref="B38:B41"/>
    <mergeCell ref="A62:A65"/>
    <mergeCell ref="B62:B65"/>
    <mergeCell ref="A42:A44"/>
    <mergeCell ref="A72:C72"/>
    <mergeCell ref="D72:AI72"/>
    <mergeCell ref="AK7:AK8"/>
    <mergeCell ref="A7:A8"/>
    <mergeCell ref="G7:G8"/>
    <mergeCell ref="H7:S7"/>
    <mergeCell ref="C7:C8"/>
    <mergeCell ref="B7:B8"/>
    <mergeCell ref="E7:E8"/>
    <mergeCell ref="F7:F8"/>
    <mergeCell ref="D7:D8"/>
    <mergeCell ref="X7:AI7"/>
    <mergeCell ref="AJ7:AJ8"/>
    <mergeCell ref="T7:W7"/>
    <mergeCell ref="A58:A61"/>
    <mergeCell ref="B58:B61"/>
    <mergeCell ref="AL21:AM21"/>
    <mergeCell ref="AL19:AM19"/>
    <mergeCell ref="AL23:AM23"/>
    <mergeCell ref="A35:A37"/>
    <mergeCell ref="A31:A34"/>
    <mergeCell ref="B31:B34"/>
    <mergeCell ref="B35:B37"/>
    <mergeCell ref="AL22:AM22"/>
    <mergeCell ref="A50:A57"/>
    <mergeCell ref="B50:B57"/>
    <mergeCell ref="B42:B44"/>
    <mergeCell ref="A45:A47"/>
    <mergeCell ref="B45:B47"/>
    <mergeCell ref="A48:A49"/>
    <mergeCell ref="B48:B49"/>
  </mergeCells>
  <phoneticPr fontId="2" type="noConversion"/>
  <conditionalFormatting sqref="AC9:AD34 Z9:Z67 AC38:AD67">
    <cfRule type="containsText" dxfId="5" priority="454" operator="containsText" text="En Riesgo">
      <formula>NOT(ISERROR(SEARCH("En Riesgo",Z9)))</formula>
    </cfRule>
    <cfRule type="containsText" dxfId="4" priority="455" operator="containsText" text="Aceptable">
      <formula>NOT(ISERROR(SEARCH("Aceptable",Z9)))</formula>
    </cfRule>
    <cfRule type="containsText" dxfId="3" priority="456" operator="containsText" text="Satisfactorio">
      <formula>NOT(ISERROR(SEARCH("Satisfactorio",Z9)))</formula>
    </cfRule>
  </conditionalFormatting>
  <conditionalFormatting sqref="AF9:AF67 AI9:AI67 AC35:AC37">
    <cfRule type="containsText" dxfId="2" priority="1" operator="containsText" text="En Riesgo">
      <formula>NOT(ISERROR(SEARCH("En Riesgo",AC9)))</formula>
    </cfRule>
    <cfRule type="containsText" dxfId="1" priority="2" operator="containsText" text="Aceptable">
      <formula>NOT(ISERROR(SEARCH("Aceptable",AC9)))</formula>
    </cfRule>
    <cfRule type="containsText" dxfId="0" priority="3" operator="containsText" text="Satisfactorio">
      <formula>NOT(ISERROR(SEARCH("Satisfactorio",AC9)))</formula>
    </cfRule>
  </conditionalFormatting>
  <dataValidations count="4">
    <dataValidation type="list" allowBlank="1" showInputMessage="1" showErrorMessage="1" sqref="G17:G20 G41 G44 G66 G61" xr:uid="{E7D12943-9652-4F7E-B125-9C608F780ACA}">
      <formula1>$BE$4:$BE$4</formula1>
    </dataValidation>
    <dataValidation type="list" allowBlank="1" showInputMessage="1" showErrorMessage="1" sqref="G42 G62:G65 G14:G15 G45:G53 G21:G40 G67 G9 G12 G57" xr:uid="{5EAC37BD-DF71-4F1D-8388-9680F034A53F}">
      <formula1>$BE$2:$BE$2</formula1>
    </dataValidation>
    <dataValidation type="list" allowBlank="1" showInputMessage="1" showErrorMessage="1" sqref="G13 G16 G43 G10 G54:G56 G58:G60" xr:uid="{C3C5D264-E0F8-48A6-9513-DD879D3ED54B}">
      <formula1>$BE$3:$BE$3</formula1>
    </dataValidation>
    <dataValidation type="custom" errorStyle="warning" allowBlank="1" showInputMessage="1" showErrorMessage="1" error="¿Esta seguro de modicar la celda?_x000a__x000a_Recuerde que la celda contiene una fórmula, si la modifica perdera los datos." sqref="Z9:Z67 AF9:AF67 AI9:AI67 AC9:AD34 AC38:AD67 AC35:AC37" xr:uid="{1323B297-1A70-45A0-8DDE-DE6B54840449}">
      <formula1>""</formula1>
    </dataValidation>
  </dataValidations>
  <hyperlinks>
    <hyperlink ref="AK33" r:id="rId1" display="Evidencia II TRMESTRE 2024-GISFM" xr:uid="{DFC2C1E0-C07B-4FE1-BF3E-E51BF757F81E}"/>
    <hyperlink ref="AK34" r:id="rId2" display="Evidencia II TRMESTRE 2024-GISFM" xr:uid="{7A0B9E07-CE62-4A89-9C79-C3AE808592AE}"/>
    <hyperlink ref="AK62" r:id="rId3" display="https://unproteccion.sharepoint.com/sites/oapi/ggti/ggti/Forms/AllItems.aspx?CT=1720011057931&amp;OR=OWA%2DNT%2DMail&amp;CID=69fc86e5%2D1e5e%2D6c90%2Dc178%2D13bf9a45d168&amp;id=%2Fsites%2Foapi%2Fggti%2Fggti%2F2023%2F09%2E%20Gesti%C3%B3n%20de%20Informaci%C3%B3n%2FReportes%2FINDICADORES%2FPROCESO%2F2024%2F01%20Porcentaje%20de%20atenci%C3%B3n%20de%20solicitudes%20de%20Soporte%20T%C3%A9cnico%20relacionados%20con%20la%20plataforma%20tecnol%C3%B3gica%2FII%20TRIMESTRE%202024&amp;viewid=50c86437%2D069c%2D4dfa%2D8a20%2D60371ab601a5" xr:uid="{186C75B0-0EA9-4112-8B8B-F6E383BFED56}"/>
    <hyperlink ref="AK64" r:id="rId4" display="https://unproteccion.sharepoint.com/sites/oapi/ggti/ggti/Forms/AllItems.aspx?CT=1720011057931&amp;OR=OWA%2DNT%2DMail&amp;CID=69fc86e5%2D1e5e%2D6c90%2Dc178%2D13bf9a45d168&amp;id=%2Fsites%2Foapi%2Fggti%2Fggti%2F2023%2F09%2E%20Gesti%C3%B3n%20de%20Informaci%C3%B3n%2FReportes%2FINDICADORES%2FPROCESO%2F2024%2F01%20Porcentaje%20de%20atenci%C3%B3n%20de%20solicitudes%20de%20Soporte%20T%C3%A9cnico%20relacionados%20con%20la%20plataforma%20tecnol%C3%B3gica%2FII%20TRIMESTRE%202024&amp;viewid=50c86437%2D069c%2D4dfa%2D8a20%2D60371ab601a5" xr:uid="{DF015DE9-900C-489B-8AC0-88B4DA528225}"/>
    <hyperlink ref="AK65" r:id="rId5" display="https://unproteccion.sharepoint.com/sites/oapi/ggti/ggti/Forms/AllItems.aspx?CT=1720011057931&amp;OR=OWA%2DNT%2DMail&amp;CID=69fc86e5%2D1e5e%2D6c90%2Dc178%2D13bf9a45d168&amp;id=%2Fsites%2Foapi%2Fggti%2Fggti%2F2023%2F09%2E%20Gesti%C3%B3n%20de%20Informaci%C3%B3n%2FReportes%2FINDICADORES%2FPROCESO%2F2024%2F01%20Porcentaje%20de%20atenci%C3%B3n%20de%20solicitudes%20de%20Soporte%20T%C3%A9cnico%20relacionados%20con%20la%20plataforma%20tecnol%C3%B3gica%2FII%20TRIMESTRE%202024&amp;viewid=50c86437%2D069c%2D4dfa%2D8a20%2D60371ab601a5" xr:uid="{953D380E-78D0-4B74-925D-B225F9FDBDF4}"/>
    <hyperlink ref="AK63" r:id="rId6" display="https://unproteccion.sharepoint.com/sites/oapi/ggti/ggti/Forms/AllItems.aspx?id=%2Fsites%2Foapi%2Fggti%2Fggti%2F2023%2F09%2E%20Gesti%C3%B3n%20de%20Informaci%C3%B3n%2FReportes%2FINDICADORES%2FPROCESO%2F2024%2F02%20Porcentaje%20de%20disponibilidad%20de%20la%20servicios%20tecnol%C3%B3gicos%2FII%20TRIMESTRE%202024&amp;viewid=50c86437%2D069c%2D4dfa%2D8a20%2D60371ab601a5" xr:uid="{A1E7D642-6F00-4938-9840-09D6AFFE8A84}"/>
    <hyperlink ref="AK30" r:id="rId7" xr:uid="{0F4876A3-C9B1-490C-90B4-3F8A493E437F}"/>
    <hyperlink ref="AK45" r:id="rId8" display="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xr:uid="{538C3FA0-8A03-430C-8104-3A50D4AC9A66}"/>
    <hyperlink ref="AK48" r:id="rId9" xr:uid="{732204B6-D837-4566-A331-67B5C98A6314}"/>
    <hyperlink ref="AK49" r:id="rId10" xr:uid="{FAE90BF1-5B46-41C3-9124-8C60A2FC9D42}"/>
    <hyperlink ref="AK50" r:id="rId11" xr:uid="{EAD7F578-4948-4E13-8DF6-610AFC15DD79}"/>
    <hyperlink ref="AK51" r:id="rId12" xr:uid="{B8806CDB-A834-4AC7-B277-3ACDAA24C415}"/>
    <hyperlink ref="AK54" r:id="rId13" xr:uid="{4013DEA6-A849-4F0C-9E83-A9893A166C02}"/>
    <hyperlink ref="AK56" r:id="rId14" xr:uid="{00CFD678-4CE2-4E1C-9969-F43FD7991194}"/>
    <hyperlink ref="AK53" r:id="rId15" display="https://unproteccion.sharepoint.com/:f:/r/sites/sg/gga/Mantenimiento_2019/Mantenimiento%20Vehiculos%20Propios/MANTENIMIENTO%20VEHICULOS%20PROPIOS/APOYO/Soportes%202024/SEGUIMIENTO%20PLAN%20DE%20MANTENIMIENTO%20AUTOMOTORES%20II%20TRIMESTRE/FACTURACI%C3%93N%20II%20TRIMESTRE?csf=1&amp;web=1&amp;e=01jlli" xr:uid="{AD7D0D69-A449-469A-B3A3-6267524585B9}"/>
    <hyperlink ref="AK52" r:id="rId16" xr:uid="{ECF82771-CA73-404E-9339-45550ACDFF7B}"/>
    <hyperlink ref="AK55" r:id="rId17" xr:uid="{0EF4C2C0-8EF3-4FE8-A35B-BBF4A27999B5}"/>
    <hyperlink ref="AK57" r:id="rId18" xr:uid="{B6C5FB1A-B415-4D83-9F7A-91E9EBCE87B6}"/>
    <hyperlink ref="AK46" r:id="rId19" xr:uid="{240A9C54-ED76-486D-AAE7-896C61F38B22}"/>
    <hyperlink ref="AK47" r:id="rId20" xr:uid="{8B2F2FF2-0ADE-47EE-A19D-EA930D839479}"/>
    <hyperlink ref="AK42" r:id="rId21" xr:uid="{B8336FF5-47A3-4CAB-93BE-003BEBEC94E9}"/>
    <hyperlink ref="AK43" r:id="rId22" xr:uid="{DE00059D-FA60-4AB7-9FDE-92A8A557FBAD}"/>
  </hyperlinks>
  <pageMargins left="0.7" right="0.7" top="0.75" bottom="0.75" header="0.3" footer="0.3"/>
  <pageSetup paperSize="9" scale="11" orientation="portrait" r:id="rId23"/>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595E-A690-4165-8AE3-285DF2C01C65}">
  <dimension ref="A2:B4"/>
  <sheetViews>
    <sheetView workbookViewId="0">
      <selection activeCell="A9" sqref="A9"/>
    </sheetView>
  </sheetViews>
  <sheetFormatPr baseColWidth="10" defaultColWidth="11.42578125" defaultRowHeight="15" x14ac:dyDescent="0.25"/>
  <sheetData>
    <row r="2" spans="1:2" x14ac:dyDescent="0.25">
      <c r="A2">
        <f>+A4+A3</f>
        <v>25</v>
      </c>
    </row>
    <row r="3" spans="1:2" x14ac:dyDescent="0.25">
      <c r="A3">
        <v>19</v>
      </c>
      <c r="B3">
        <f>(A3/A2)*100</f>
        <v>76</v>
      </c>
    </row>
    <row r="4" spans="1:2" x14ac:dyDescent="0.25">
      <c r="A4">
        <v>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5B94-E29B-476A-BA42-1A6540612D6D}">
  <dimension ref="G11"/>
  <sheetViews>
    <sheetView topLeftCell="A5" workbookViewId="0">
      <selection activeCell="G11" sqref="G11"/>
    </sheetView>
  </sheetViews>
  <sheetFormatPr baseColWidth="10" defaultColWidth="11.42578125" defaultRowHeight="15" x14ac:dyDescent="0.25"/>
  <cols>
    <col min="7" max="7" width="76.42578125" customWidth="1"/>
  </cols>
  <sheetData>
    <row r="11" spans="7:7" ht="409.5" x14ac:dyDescent="0.25">
      <c r="G11" s="47" t="s">
        <v>352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7FEDF-817D-423E-AE87-143384F41CFE}">
  <dimension ref="A1:I21"/>
  <sheetViews>
    <sheetView view="pageBreakPreview" topLeftCell="A5" zoomScale="130" zoomScaleNormal="100" zoomScaleSheetLayoutView="130" workbookViewId="0">
      <selection activeCell="E20" sqref="E20:I20"/>
    </sheetView>
  </sheetViews>
  <sheetFormatPr baseColWidth="10" defaultColWidth="11.42578125" defaultRowHeight="15" x14ac:dyDescent="0.25"/>
  <cols>
    <col min="5" max="9" width="32.28515625" customWidth="1"/>
  </cols>
  <sheetData>
    <row r="1" spans="1:9" x14ac:dyDescent="0.25">
      <c r="A1" s="280" t="s">
        <v>353</v>
      </c>
      <c r="B1" s="280"/>
      <c r="C1" s="280"/>
      <c r="D1" s="280"/>
      <c r="E1" s="280"/>
      <c r="F1" s="280"/>
      <c r="G1" s="280"/>
      <c r="H1" s="280"/>
      <c r="I1" s="280"/>
    </row>
    <row r="2" spans="1:9" x14ac:dyDescent="0.25">
      <c r="A2" s="280" t="s">
        <v>354</v>
      </c>
      <c r="B2" s="280"/>
      <c r="C2" s="280"/>
      <c r="D2" s="280"/>
      <c r="E2" s="280" t="s">
        <v>355</v>
      </c>
      <c r="F2" s="280"/>
      <c r="G2" s="280"/>
      <c r="H2" s="280"/>
      <c r="I2" s="280"/>
    </row>
    <row r="3" spans="1:9" x14ac:dyDescent="0.25">
      <c r="A3" s="277" t="s">
        <v>356</v>
      </c>
      <c r="B3" s="277"/>
      <c r="C3" s="277"/>
      <c r="D3" s="277"/>
      <c r="E3" s="278" t="s">
        <v>357</v>
      </c>
      <c r="F3" s="278"/>
      <c r="G3" s="278"/>
      <c r="H3" s="278"/>
      <c r="I3" s="278"/>
    </row>
    <row r="4" spans="1:9" x14ac:dyDescent="0.25">
      <c r="A4" s="277" t="s">
        <v>7</v>
      </c>
      <c r="B4" s="277"/>
      <c r="C4" s="277"/>
      <c r="D4" s="277"/>
      <c r="E4" s="278" t="s">
        <v>358</v>
      </c>
      <c r="F4" s="278"/>
      <c r="G4" s="278"/>
      <c r="H4" s="278"/>
      <c r="I4" s="278"/>
    </row>
    <row r="5" spans="1:9" ht="31.5" customHeight="1" x14ac:dyDescent="0.25">
      <c r="A5" s="274" t="s">
        <v>359</v>
      </c>
      <c r="B5" s="274"/>
      <c r="C5" s="274"/>
      <c r="D5" s="274"/>
      <c r="E5" s="275" t="s">
        <v>360</v>
      </c>
      <c r="F5" s="275"/>
      <c r="G5" s="275"/>
      <c r="H5" s="275"/>
      <c r="I5" s="275"/>
    </row>
    <row r="6" spans="1:9" x14ac:dyDescent="0.25">
      <c r="A6" s="277" t="s">
        <v>361</v>
      </c>
      <c r="B6" s="277"/>
      <c r="C6" s="277"/>
      <c r="D6" s="277"/>
      <c r="E6" s="278" t="s">
        <v>362</v>
      </c>
      <c r="F6" s="278"/>
      <c r="G6" s="278"/>
      <c r="H6" s="278"/>
      <c r="I6" s="278"/>
    </row>
    <row r="7" spans="1:9" x14ac:dyDescent="0.25">
      <c r="A7" s="277" t="s">
        <v>363</v>
      </c>
      <c r="B7" s="277"/>
      <c r="C7" s="277"/>
      <c r="D7" s="277"/>
      <c r="E7" s="278" t="s">
        <v>364</v>
      </c>
      <c r="F7" s="278"/>
      <c r="G7" s="278"/>
      <c r="H7" s="278"/>
      <c r="I7" s="278"/>
    </row>
    <row r="8" spans="1:9" x14ac:dyDescent="0.25">
      <c r="A8" s="277" t="s">
        <v>11</v>
      </c>
      <c r="B8" s="277"/>
      <c r="C8" s="277"/>
      <c r="D8" s="277"/>
      <c r="E8" s="278" t="s">
        <v>365</v>
      </c>
      <c r="F8" s="278"/>
      <c r="G8" s="278"/>
      <c r="H8" s="278"/>
      <c r="I8" s="278"/>
    </row>
    <row r="9" spans="1:9" x14ac:dyDescent="0.25">
      <c r="A9" s="277" t="s">
        <v>12</v>
      </c>
      <c r="B9" s="277"/>
      <c r="C9" s="277"/>
      <c r="D9" s="277"/>
      <c r="E9" s="278" t="s">
        <v>366</v>
      </c>
      <c r="F9" s="278"/>
      <c r="G9" s="278"/>
      <c r="H9" s="278"/>
      <c r="I9" s="278"/>
    </row>
    <row r="10" spans="1:9" x14ac:dyDescent="0.25">
      <c r="A10" s="277" t="s">
        <v>13</v>
      </c>
      <c r="B10" s="277"/>
      <c r="C10" s="277"/>
      <c r="D10" s="277"/>
      <c r="E10" s="278" t="s">
        <v>367</v>
      </c>
      <c r="F10" s="278"/>
      <c r="G10" s="278"/>
      <c r="H10" s="278"/>
      <c r="I10" s="278"/>
    </row>
    <row r="11" spans="1:9" x14ac:dyDescent="0.25">
      <c r="A11" s="277" t="s">
        <v>14</v>
      </c>
      <c r="B11" s="277"/>
      <c r="C11" s="277"/>
      <c r="D11" s="277"/>
      <c r="E11" s="278" t="s">
        <v>368</v>
      </c>
      <c r="F11" s="278"/>
      <c r="G11" s="278"/>
      <c r="H11" s="278"/>
      <c r="I11" s="278"/>
    </row>
    <row r="12" spans="1:9" x14ac:dyDescent="0.25">
      <c r="A12" s="277" t="s">
        <v>15</v>
      </c>
      <c r="B12" s="277"/>
      <c r="C12" s="277"/>
      <c r="D12" s="277"/>
      <c r="E12" s="278" t="s">
        <v>369</v>
      </c>
      <c r="F12" s="278"/>
      <c r="G12" s="278"/>
      <c r="H12" s="278"/>
      <c r="I12" s="278"/>
    </row>
    <row r="13" spans="1:9" x14ac:dyDescent="0.25">
      <c r="A13" s="277" t="s">
        <v>370</v>
      </c>
      <c r="B13" s="277"/>
      <c r="C13" s="277"/>
      <c r="D13" s="277"/>
      <c r="E13" s="278" t="s">
        <v>371</v>
      </c>
      <c r="F13" s="278"/>
      <c r="G13" s="278"/>
      <c r="H13" s="278"/>
      <c r="I13" s="278"/>
    </row>
    <row r="14" spans="1:9" x14ac:dyDescent="0.25">
      <c r="A14" s="277" t="s">
        <v>372</v>
      </c>
      <c r="B14" s="277"/>
      <c r="C14" s="277"/>
      <c r="D14" s="277"/>
      <c r="E14" s="278" t="s">
        <v>373</v>
      </c>
      <c r="F14" s="278"/>
      <c r="G14" s="278"/>
      <c r="H14" s="278"/>
      <c r="I14" s="278"/>
    </row>
    <row r="15" spans="1:9" x14ac:dyDescent="0.25">
      <c r="A15" s="277" t="s">
        <v>374</v>
      </c>
      <c r="B15" s="277"/>
      <c r="C15" s="277"/>
      <c r="D15" s="277"/>
      <c r="E15" s="278" t="s">
        <v>375</v>
      </c>
      <c r="F15" s="278"/>
      <c r="G15" s="278"/>
      <c r="H15" s="278"/>
      <c r="I15" s="278"/>
    </row>
    <row r="16" spans="1:9" x14ac:dyDescent="0.25">
      <c r="A16" s="277" t="s">
        <v>376</v>
      </c>
      <c r="B16" s="277"/>
      <c r="C16" s="277"/>
      <c r="D16" s="277"/>
      <c r="E16" s="278" t="s">
        <v>377</v>
      </c>
      <c r="F16" s="278"/>
      <c r="G16" s="278"/>
      <c r="H16" s="278"/>
      <c r="I16" s="278"/>
    </row>
    <row r="17" spans="1:9" ht="30.75" customHeight="1" x14ac:dyDescent="0.25">
      <c r="A17" s="274" t="s">
        <v>35</v>
      </c>
      <c r="B17" s="274"/>
      <c r="C17" s="274"/>
      <c r="D17" s="274"/>
      <c r="E17" s="275" t="s">
        <v>378</v>
      </c>
      <c r="F17" s="275"/>
      <c r="G17" s="275"/>
      <c r="H17" s="275"/>
      <c r="I17" s="275"/>
    </row>
    <row r="18" spans="1:9" ht="38.25" customHeight="1" x14ac:dyDescent="0.25">
      <c r="A18" s="274" t="s">
        <v>36</v>
      </c>
      <c r="B18" s="274"/>
      <c r="C18" s="274"/>
      <c r="D18" s="274"/>
      <c r="E18" s="276" t="s">
        <v>379</v>
      </c>
      <c r="F18" s="276"/>
      <c r="G18" s="276"/>
      <c r="H18" s="276"/>
      <c r="I18" s="276"/>
    </row>
    <row r="19" spans="1:9" ht="30" customHeight="1" x14ac:dyDescent="0.25">
      <c r="A19" s="274" t="s">
        <v>380</v>
      </c>
      <c r="B19" s="274"/>
      <c r="C19" s="274"/>
      <c r="D19" s="274"/>
      <c r="E19" s="275" t="s">
        <v>381</v>
      </c>
      <c r="F19" s="275"/>
      <c r="G19" s="275"/>
      <c r="H19" s="275"/>
      <c r="I19" s="275"/>
    </row>
    <row r="20" spans="1:9" ht="34.5" customHeight="1" x14ac:dyDescent="0.25">
      <c r="A20" s="274" t="s">
        <v>17</v>
      </c>
      <c r="B20" s="274"/>
      <c r="C20" s="274"/>
      <c r="D20" s="274"/>
      <c r="E20" s="275" t="s">
        <v>382</v>
      </c>
      <c r="F20" s="275"/>
      <c r="G20" s="275"/>
      <c r="H20" s="275"/>
      <c r="I20" s="275"/>
    </row>
    <row r="21" spans="1:9" ht="26.25" customHeight="1" x14ac:dyDescent="0.25">
      <c r="A21" s="274" t="s">
        <v>383</v>
      </c>
      <c r="B21" s="274"/>
      <c r="C21" s="274"/>
      <c r="D21" s="274"/>
      <c r="E21" s="279" t="s">
        <v>384</v>
      </c>
      <c r="F21" s="279"/>
      <c r="G21" s="279"/>
      <c r="H21" s="279"/>
      <c r="I21" s="279"/>
    </row>
  </sheetData>
  <mergeCells count="41">
    <mergeCell ref="A4:D4"/>
    <mergeCell ref="E4:I4"/>
    <mergeCell ref="A21:D21"/>
    <mergeCell ref="E21:I21"/>
    <mergeCell ref="A1:I1"/>
    <mergeCell ref="A2:D2"/>
    <mergeCell ref="E2:I2"/>
    <mergeCell ref="A3:D3"/>
    <mergeCell ref="E3:I3"/>
    <mergeCell ref="A5:D5"/>
    <mergeCell ref="E5:I5"/>
    <mergeCell ref="A6:D6"/>
    <mergeCell ref="E6:I6"/>
    <mergeCell ref="A7:D7"/>
    <mergeCell ref="E7:I7"/>
    <mergeCell ref="A8:D8"/>
    <mergeCell ref="E8:I8"/>
    <mergeCell ref="A9:D9"/>
    <mergeCell ref="E9:I9"/>
    <mergeCell ref="A10:D10"/>
    <mergeCell ref="E10:I10"/>
    <mergeCell ref="A11:D11"/>
    <mergeCell ref="E11:I11"/>
    <mergeCell ref="A12:D12"/>
    <mergeCell ref="E12:I12"/>
    <mergeCell ref="A13:D13"/>
    <mergeCell ref="E13:I13"/>
    <mergeCell ref="A14:D14"/>
    <mergeCell ref="E14:I14"/>
    <mergeCell ref="A15:D15"/>
    <mergeCell ref="E15:I15"/>
    <mergeCell ref="A16:D16"/>
    <mergeCell ref="E16:I16"/>
    <mergeCell ref="A20:D20"/>
    <mergeCell ref="E20:I20"/>
    <mergeCell ref="A17:D17"/>
    <mergeCell ref="E17:I17"/>
    <mergeCell ref="A18:D18"/>
    <mergeCell ref="E18:I18"/>
    <mergeCell ref="A19:D19"/>
    <mergeCell ref="E19:I19"/>
  </mergeCells>
  <pageMargins left="0.7" right="0.7" top="0.75" bottom="0.75" header="0.3" footer="0.3"/>
  <pageSetup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DD83A5-B367-42E3-BE38-A893B3C34662}">
  <ds:schemaRefs>
    <ds:schemaRef ds:uri="http://schemas.microsoft.com/office/2006/metadata/properties"/>
    <ds:schemaRef ds:uri="http://schemas.microsoft.com/office/infopath/2007/PartnerControls"/>
    <ds:schemaRef ds:uri="c63905f3-b726-4883-af97-24b7200ebac5"/>
  </ds:schemaRefs>
</ds:datastoreItem>
</file>

<file path=customXml/itemProps2.xml><?xml version="1.0" encoding="utf-8"?>
<ds:datastoreItem xmlns:ds="http://schemas.openxmlformats.org/officeDocument/2006/customXml" ds:itemID="{6CDC9E33-BCE0-4901-ACDA-11EDB692CC8E}"/>
</file>

<file path=customXml/itemProps3.xml><?xml version="1.0" encoding="utf-8"?>
<ds:datastoreItem xmlns:ds="http://schemas.openxmlformats.org/officeDocument/2006/customXml" ds:itemID="{5F261471-9D15-4261-894E-069CC9E685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MALLA DE INDICADORES POR PROCES</vt:lpstr>
      <vt:lpstr>Hoja2</vt:lpstr>
      <vt:lpstr>Hoja1</vt:lpstr>
      <vt:lpstr>INSTRUCTIVO  </vt:lpstr>
      <vt:lpstr>'INSTRUCTIVO  '!Área_de_impresión</vt:lpstr>
      <vt:lpstr>'MALLA DE INDICADORES POR PROCES'!Área_de_impresión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msi</dc:creator>
  <cp:keywords/>
  <dc:description/>
  <cp:lastModifiedBy>Carlos Ernesto Rojas</cp:lastModifiedBy>
  <cp:revision/>
  <dcterms:created xsi:type="dcterms:W3CDTF">2020-08-21T14:11:59Z</dcterms:created>
  <dcterms:modified xsi:type="dcterms:W3CDTF">2025-04-02T15:43:27Z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SIP_Label_b0c896e5-fe32-4984-9bf3-650686060f97_Enabled">
    <vt:lpwstr>true</vt:lpwstr>
  </property>
  <property fmtid="{D5CDD505-2E9C-101B-9397-08002B2CF9AE}" pid="4" name="MSIP_Label_b0c896e5-fe32-4984-9bf3-650686060f97_SetDate">
    <vt:lpwstr>2024-04-26T21:20:32Z</vt:lpwstr>
  </property>
  <property fmtid="{D5CDD505-2E9C-101B-9397-08002B2CF9AE}" pid="5" name="MSIP_Label_b0c896e5-fe32-4984-9bf3-650686060f97_Method">
    <vt:lpwstr>Privileged</vt:lpwstr>
  </property>
  <property fmtid="{D5CDD505-2E9C-101B-9397-08002B2CF9AE}" pid="6" name="MSIP_Label_b0c896e5-fe32-4984-9bf3-650686060f97_Name">
    <vt:lpwstr>General</vt:lpwstr>
  </property>
  <property fmtid="{D5CDD505-2E9C-101B-9397-08002B2CF9AE}" pid="7" name="MSIP_Label_b0c896e5-fe32-4984-9bf3-650686060f97_SiteId">
    <vt:lpwstr>58ec5e61-0ed7-4021-a4f8-c2e2b3b9f5ff</vt:lpwstr>
  </property>
  <property fmtid="{D5CDD505-2E9C-101B-9397-08002B2CF9AE}" pid="8" name="MSIP_Label_b0c896e5-fe32-4984-9bf3-650686060f97_ActionId">
    <vt:lpwstr>5e027c79-a896-4f2a-8064-12938fc527ce</vt:lpwstr>
  </property>
  <property fmtid="{D5CDD505-2E9C-101B-9397-08002B2CF9AE}" pid="9" name="MSIP_Label_b0c896e5-fe32-4984-9bf3-650686060f97_ContentBits">
    <vt:lpwstr>0</vt:lpwstr>
  </property>
</Properties>
</file>