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xr:revisionPtr revIDLastSave="0" documentId="8_{166EE9F0-C002-499F-9116-6168CAD62CCF}" xr6:coauthVersionLast="36" xr6:coauthVersionMax="36" xr10:uidLastSave="{00000000-0000-0000-0000-000000000000}"/>
  <bookViews>
    <workbookView xWindow="0" yWindow="0" windowWidth="28800" windowHeight="10425" xr2:uid="{337101DC-8173-4D3A-8925-DDDCF56A1ED2}"/>
  </bookViews>
  <sheets>
    <sheet name="PDA Integrado" sheetId="1" r:id="rId1"/>
    <sheet name="INSTRUCTIVO" sheetId="2"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_______car234" localSheetId="1">#REF!</definedName>
    <definedName name="_______car234">#REF!</definedName>
    <definedName name="______car234" localSheetId="1">#REF!</definedName>
    <definedName name="______car234">#REF!</definedName>
    <definedName name="____car234" localSheetId="1">#REF!</definedName>
    <definedName name="____car234">#REF!</definedName>
    <definedName name="___car234" localSheetId="1">#REF!</definedName>
    <definedName name="___car234">#REF!</definedName>
    <definedName name="__CAR0124" localSheetId="1">#REF!</definedName>
    <definedName name="__CAR0124">#REF!</definedName>
    <definedName name="__car234" localSheetId="1">#REF!</definedName>
    <definedName name="__car234">#REF!</definedName>
    <definedName name="__CER34" localSheetId="1">#REF!</definedName>
    <definedName name="__CER34">#REF!</definedName>
    <definedName name="__unp20" localSheetId="1">#REF!</definedName>
    <definedName name="__unp20">#REF!</definedName>
    <definedName name="_CAR0124" localSheetId="1">#REF!</definedName>
    <definedName name="_CAR0124">#REF!</definedName>
    <definedName name="_car234" localSheetId="1">#REF!</definedName>
    <definedName name="_car234">#REF!</definedName>
    <definedName name="_CER34" localSheetId="1">#REF!</definedName>
    <definedName name="_CER34">#REF!</definedName>
    <definedName name="_xlnm._FilterDatabase" localSheetId="0" hidden="1">'PDA Integrado'!$A$8:$CO$245</definedName>
    <definedName name="_unp20" localSheetId="1">#REF!</definedName>
    <definedName name="_unp20">#REF!</definedName>
    <definedName name="AAA" localSheetId="1">#REF!</definedName>
    <definedName name="AAA">#REF!</definedName>
    <definedName name="AAAA123" localSheetId="1">#REF!</definedName>
    <definedName name="AAAA123">#REF!</definedName>
    <definedName name="aaaaa123" localSheetId="1">#REF!</definedName>
    <definedName name="aaaaa123">#REF!</definedName>
    <definedName name="AAAAAAAA" localSheetId="1">#REF!</definedName>
    <definedName name="AAAAAAAA">#REF!</definedName>
    <definedName name="Agregado">[2]Listas!$E$4:$E$5</definedName>
    <definedName name="Alias">[2]Listas!$F$3:$F$68</definedName>
    <definedName name="_xlnm.Print_Area" localSheetId="1">INSTRUCTIVO!$B$1:$F$48</definedName>
    <definedName name="_xlnm.Print_Area" localSheetId="0">'PDA Integrado'!$A$1:$CO$246</definedName>
    <definedName name="_xlnm.Print_Area">#REF!</definedName>
    <definedName name="ASD" localSheetId="1">#REF!</definedName>
    <definedName name="ASD">#REF!</definedName>
    <definedName name="BBB" localSheetId="1">#REF!</definedName>
    <definedName name="BBB">#REF!</definedName>
    <definedName name="BBBB" localSheetId="1">#REF!</definedName>
    <definedName name="BBBB">#REF!</definedName>
    <definedName name="bbbbb" localSheetId="1">#REF!</definedName>
    <definedName name="bbbbb">#REF!</definedName>
    <definedName name="bbbbbb">[3]Listas!$D$4:$D$9</definedName>
    <definedName name="bbbbbbb">[3]Listas!$D$4:$D$9</definedName>
    <definedName name="brglllmb" localSheetId="1">#REF!</definedName>
    <definedName name="brglllmb">#REF!</definedName>
    <definedName name="CAPITAL">[2]Listas!$I$4:$I$8</definedName>
    <definedName name="carl" localSheetId="1">#REF!</definedName>
    <definedName name="carl">#REF!</definedName>
    <definedName name="Categorias">[2]Listas!$D$4:$D$9</definedName>
    <definedName name="CCC" localSheetId="1">#REF!</definedName>
    <definedName name="CCC">#REF!</definedName>
    <definedName name="CCCC" localSheetId="1">#REF!</definedName>
    <definedName name="CCCC">#REF!</definedName>
    <definedName name="cccccccc" localSheetId="1">#REF!</definedName>
    <definedName name="cccccccc">#REF!</definedName>
    <definedName name="cla" localSheetId="1">#REF!</definedName>
    <definedName name="cla">#REF!</definedName>
    <definedName name="CONSOLIDADO" localSheetId="1">#REF!</definedName>
    <definedName name="CONSOLIDADO">#REF!</definedName>
    <definedName name="CVDF" localSheetId="1">#REF!</definedName>
    <definedName name="CVDF">#REF!</definedName>
    <definedName name="DDDD" localSheetId="1">#REF!</definedName>
    <definedName name="DDDD">#REF!</definedName>
    <definedName name="ddddd" localSheetId="1">#REF!</definedName>
    <definedName name="ddddd">#REF!</definedName>
    <definedName name="DDDDDDDD" localSheetId="1">#REF!</definedName>
    <definedName name="DDDDDDDD">#REF!</definedName>
    <definedName name="DDDDDDDDDD" localSheetId="1">#REF!</definedName>
    <definedName name="DDDDDDDDDD">#REF!</definedName>
    <definedName name="DDFDF" localSheetId="1">#REF!</definedName>
    <definedName name="DDFDF">#REF!</definedName>
    <definedName name="DE" localSheetId="1">#REF!</definedName>
    <definedName name="DE">#REF!</definedName>
    <definedName name="dfh" localSheetId="1">#REF!</definedName>
    <definedName name="dfh">#REF!</definedName>
    <definedName name="DGHDG" localSheetId="1">#REF!</definedName>
    <definedName name="DGHDG">#REF!</definedName>
    <definedName name="DGHFGGHJ">'[4]Prog y Sub MGMP'!$C$2:$C$63</definedName>
    <definedName name="DGHG" localSheetId="1">#REF!</definedName>
    <definedName name="DGHG">#REF!</definedName>
    <definedName name="DHDGHFG" localSheetId="1">#REF!</definedName>
    <definedName name="DHDGHFG">#REF!</definedName>
    <definedName name="DHDGHGHGF" localSheetId="1">#REF!</definedName>
    <definedName name="DHDGHGHGF">#REF!</definedName>
    <definedName name="DHFGHF" localSheetId="1">#REF!</definedName>
    <definedName name="DHFGHF">#REF!</definedName>
    <definedName name="elvi1947">[2]Listas!$B$4:$B$97</definedName>
    <definedName name="Entidad">[2]Listas!$B$4:$B$97</definedName>
    <definedName name="ESTRATEGIAPND">[2]Listas!$P$4:$P$29</definedName>
    <definedName name="FDGDFG" localSheetId="1">#REF!</definedName>
    <definedName name="FDGDFG">#REF!</definedName>
    <definedName name="FDI" localSheetId="1">#REF!</definedName>
    <definedName name="FDI">#REF!</definedName>
    <definedName name="FFFFF" localSheetId="1">#REF!</definedName>
    <definedName name="FFFFF">#REF!</definedName>
    <definedName name="fffffr" localSheetId="1">#REF!</definedName>
    <definedName name="fffffr">#REF!</definedName>
    <definedName name="FGHDFGHDF" localSheetId="1">#REF!</definedName>
    <definedName name="FGHDFGHDF">#REF!</definedName>
    <definedName name="Fuentes">[2]Listas!$C$4:$C$11</definedName>
    <definedName name="gali" localSheetId="1">#REF!</definedName>
    <definedName name="gali">#REF!</definedName>
    <definedName name="gali1234" localSheetId="1">#REF!</definedName>
    <definedName name="gali1234">#REF!</definedName>
    <definedName name="GDF" localSheetId="1">#REF!</definedName>
    <definedName name="GDF">#REF!</definedName>
    <definedName name="gdfh" localSheetId="1">#REF!</definedName>
    <definedName name="gdfh">#REF!</definedName>
    <definedName name="GDJHFGJHFGJ">'[4]Prog y Sub MGMP'!$B$2:$B$86</definedName>
    <definedName name="Generales" localSheetId="1">#REF!</definedName>
    <definedName name="Generales">#REF!</definedName>
    <definedName name="GGGG" localSheetId="1">#REF!</definedName>
    <definedName name="GGGG">#REF!</definedName>
    <definedName name="gp" localSheetId="1">#REF!</definedName>
    <definedName name="gp">#REF!</definedName>
    <definedName name="HACIENDA">[2]Listas!$J$4:$J$40</definedName>
    <definedName name="hhhhhhhhhh" localSheetId="1">#REF!</definedName>
    <definedName name="hhhhhhhhhh">#REF!</definedName>
    <definedName name="IN" localSheetId="1">#REF!</definedName>
    <definedName name="IN">#REF!</definedName>
    <definedName name="Indice" localSheetId="1">#REF!</definedName>
    <definedName name="Indice">#REF!</definedName>
    <definedName name="Indice2">[5]Indice_Cod!$D$6:$E$224</definedName>
    <definedName name="INV" localSheetId="1">#REF!</definedName>
    <definedName name="INV">#REF!</definedName>
    <definedName name="ivan" localSheetId="1">#REF!</definedName>
    <definedName name="ivan">#REF!</definedName>
    <definedName name="jjjjjj">[3]Listas!$D$4:$D$9</definedName>
    <definedName name="jjjjjjjjj" localSheetId="1">#REF!</definedName>
    <definedName name="jjjjjjjjj">#REF!</definedName>
    <definedName name="JKHFJHK" localSheetId="1">#REF!</definedName>
    <definedName name="JKHFJHK">#REF!</definedName>
    <definedName name="jose1" localSheetId="1">#REF!</definedName>
    <definedName name="jose1">#REF!</definedName>
    <definedName name="JOSE4528" localSheetId="1">#REF!</definedName>
    <definedName name="JOSE4528">#REF!</definedName>
    <definedName name="josema12">[3]Listas!$D$4:$D$9</definedName>
    <definedName name="josemana" localSheetId="1">#REF!</definedName>
    <definedName name="josemana">#REF!</definedName>
    <definedName name="josemm">[2]Listas!$D$4:$D$9</definedName>
    <definedName name="JTYSD" localSheetId="1">#REF!</definedName>
    <definedName name="JTYSD">#REF!</definedName>
    <definedName name="KJHFG" localSheetId="1">#REF!</definedName>
    <definedName name="KJHFG">#REF!</definedName>
    <definedName name="KKK">[3]Listas!$C$4:$C$11</definedName>
    <definedName name="KKKKKKK" localSheetId="1">#REF!</definedName>
    <definedName name="KKKKKKK">#REF!</definedName>
    <definedName name="KKKKKKKK">[3]Listas!$B$4:$B$97</definedName>
    <definedName name="llllll23" localSheetId="1">#REF!</definedName>
    <definedName name="llllll23">#REF!</definedName>
    <definedName name="luis" localSheetId="1">#REF!</definedName>
    <definedName name="luis">#REF!</definedName>
    <definedName name="maria">[3]Listas!$E$4:$E$5</definedName>
    <definedName name="Mensaje">[2]Listas!$H$4:$H$7</definedName>
    <definedName name="mmmmm" localSheetId="1">#REF!</definedName>
    <definedName name="mmmmm">#REF!</definedName>
    <definedName name="mmmmmm" localSheetId="1">#REF!</definedName>
    <definedName name="mmmmmm">#REF!</definedName>
    <definedName name="mmmmmmjj" localSheetId="1">#REF!</definedName>
    <definedName name="mmmmmmjj">#REF!</definedName>
    <definedName name="mmmmmmm">[3]Listas!$D$4:$D$9</definedName>
    <definedName name="MMMMMMMM" localSheetId="1">#REF!</definedName>
    <definedName name="MMMMMMMM">#REF!</definedName>
    <definedName name="MMMMMMMMMM">[3]Listas!$E$4:$E$5</definedName>
    <definedName name="no">[3]Listas!$C$4:$C$11</definedName>
    <definedName name="ñññññ" localSheetId="1">#REF!</definedName>
    <definedName name="ñññññ">#REF!</definedName>
    <definedName name="ññññññ" localSheetId="1">#REF!</definedName>
    <definedName name="ññññññ">#REF!</definedName>
    <definedName name="ñññññññ" localSheetId="1">#REF!</definedName>
    <definedName name="ñññññññ">#REF!</definedName>
    <definedName name="OAPI" localSheetId="1">#REF!</definedName>
    <definedName name="OAPI">#REF!</definedName>
    <definedName name="OAPI10" localSheetId="1">#REF!</definedName>
    <definedName name="OAPI10">#REF!</definedName>
    <definedName name="OAPI11" localSheetId="1">#REF!</definedName>
    <definedName name="OAPI11">#REF!</definedName>
    <definedName name="OAPI13" localSheetId="1">#REF!</definedName>
    <definedName name="OAPI13">#REF!</definedName>
    <definedName name="OAPI2" localSheetId="1">#REF!</definedName>
    <definedName name="OAPI2">#REF!</definedName>
    <definedName name="OAPI3" localSheetId="1">#REF!</definedName>
    <definedName name="OAPI3">#REF!</definedName>
    <definedName name="OAPI4" localSheetId="1">#REF!</definedName>
    <definedName name="OAPI4">#REF!</definedName>
    <definedName name="OAPI5" localSheetId="1">#REF!</definedName>
    <definedName name="OAPI5">#REF!</definedName>
    <definedName name="OAPI6" localSheetId="1">#REF!</definedName>
    <definedName name="OAPI6">#REF!</definedName>
    <definedName name="OAPI7" localSheetId="1">#REF!</definedName>
    <definedName name="OAPI7">#REF!</definedName>
    <definedName name="OAPI8" localSheetId="1">#REF!</definedName>
    <definedName name="OAPI8">#REF!</definedName>
    <definedName name="OAPI9" localSheetId="1">#REF!</definedName>
    <definedName name="OAPI9">#REF!</definedName>
    <definedName name="objetivospnd">[2]Listas!$O$4:$O$10</definedName>
    <definedName name="ooooooo" localSheetId="1">#REF!</definedName>
    <definedName name="ooooooo">#REF!</definedName>
    <definedName name="OPAI12" localSheetId="1">#REF!</definedName>
    <definedName name="OPAI12">#REF!</definedName>
    <definedName name="OTROS">[6]Datos!$A$31:$A$34</definedName>
    <definedName name="paraco40" localSheetId="1">#REF!</definedName>
    <definedName name="paraco40">#REF!</definedName>
    <definedName name="parate30">[3]Listas!$B$4:$B$97</definedName>
    <definedName name="parate40">[3]Listas!$C$4:$C$11</definedName>
    <definedName name="pppppp">[2]Listas!$B$4:$B$97</definedName>
    <definedName name="programa">'[7]Prog y Sub MGMP'!$B$2:$B$86</definedName>
    <definedName name="qqqqqqqq">[3]Listas!$C$4:$C$11</definedName>
    <definedName name="RFGAERGER" localSheetId="1">#REF!</definedName>
    <definedName name="RFGAERGER">#REF!</definedName>
    <definedName name="rrrrrr" localSheetId="1">#REF!</definedName>
    <definedName name="rrrrrr">#REF!</definedName>
    <definedName name="SDAFGARGDFG" localSheetId="1">#REF!</definedName>
    <definedName name="SDAFGARGDFG">#REF!</definedName>
    <definedName name="Sector">[2]Listas!$A$4:$A$17</definedName>
    <definedName name="sectoresagregados">[2]Listas!$R$4:$R$11</definedName>
    <definedName name="seleccion">'[8]PEI I Trim'!#REF!</definedName>
    <definedName name="SG" localSheetId="1">#REF!</definedName>
    <definedName name="SG">#REF!</definedName>
    <definedName name="ssssssss">[3]Listas!$B$4:$B$97</definedName>
    <definedName name="subprograma">'[7]Prog y Sub MGMP'!$C$2:$C$63</definedName>
    <definedName name="TRYTRY" localSheetId="1">#REF!</definedName>
    <definedName name="TRYTRY">#REF!</definedName>
    <definedName name="TTTTTTT" localSheetId="1">#REF!</definedName>
    <definedName name="TTTTTTT">#REF!</definedName>
    <definedName name="ttttttttt56" localSheetId="1">#REF!</definedName>
    <definedName name="ttttttttt56">#REF!</definedName>
    <definedName name="uhuhuhuh">[3]Listas!$B$4:$B$97</definedName>
    <definedName name="vart">[3]Listas!$B$4:$B$97</definedName>
    <definedName name="vvv" localSheetId="1">#REF!</definedName>
    <definedName name="vvv">#REF!</definedName>
    <definedName name="VVVV" localSheetId="1">#REF!</definedName>
    <definedName name="VVVV">#REF!</definedName>
    <definedName name="wwwww" localSheetId="1">#REF!</definedName>
    <definedName name="wwwww">#REF!</definedName>
    <definedName name="wwwwwww8" localSheetId="1">#REF!</definedName>
    <definedName name="wwwwwww8">#REF!</definedName>
    <definedName name="wwwwwwww">[3]Listas!$C$4:$C$11</definedName>
    <definedName name="xcvfght">[3]Listas!$E$4:$E$5</definedName>
    <definedName name="XXXXXX">[3]Listas!$E$4:$E$5</definedName>
    <definedName name="yhyhyh" localSheetId="1">#REF!</definedName>
    <definedName name="yhyhyh">#REF!</definedName>
    <definedName name="yyyyyy">[2]Listas!$B$4:$B$97</definedName>
    <definedName name="YYYYYY50">[3]Listas!$E$4:$E$5</definedName>
    <definedName name="yyyyyyy">[3]Listas!$D$4:$D$9</definedName>
    <definedName name="yyyyyyy5" localSheetId="1">#REF!</definedName>
    <definedName name="yyyyyyy5">#REF!</definedName>
    <definedName name="yyyyyyyy" localSheetId="1">#REF!</definedName>
    <definedName name="yyyyyyyy">#REF!</definedName>
    <definedName name="Z_1586A034_98DD_4528_AAB6_74F7A7A4AC89_.wvu.Cols" localSheetId="1" hidden="1">INSTRUCTIVO!$IV:$IV,INSTRUCTIVO!$IX:$IX,INSTRUCTIVO!$JB:$JB,INSTRUCTIVO!$JD:$JD,INSTRUCTIVO!$SR:$SR,INSTRUCTIVO!$ST:$ST,INSTRUCTIVO!$SX:$SX,INSTRUCTIVO!$SZ:$SZ,INSTRUCTIVO!$ACN:$ACN,INSTRUCTIVO!$ACP:$ACP,INSTRUCTIVO!$ACT:$ACT,INSTRUCTIVO!$ACV:$ACV,INSTRUCTIVO!$AMJ:$AMJ,INSTRUCTIVO!$AML:$AML,INSTRUCTIVO!$AMP:$AMP,INSTRUCTIVO!$AMR:$AMR,INSTRUCTIVO!$AWF:$AWF,INSTRUCTIVO!$AWH:$AWH,INSTRUCTIVO!$AWL:$AWL,INSTRUCTIVO!$AWN:$AWN,INSTRUCTIVO!$BGB:$BGB,INSTRUCTIVO!$BGD:$BGD,INSTRUCTIVO!$BGH:$BGH,INSTRUCTIVO!$BGJ:$BGJ,INSTRUCTIVO!$BPX:$BPX,INSTRUCTIVO!$BPZ:$BPZ,INSTRUCTIVO!$BQD:$BQD,INSTRUCTIVO!$BQF:$BQF,INSTRUCTIVO!$BZT:$BZT,INSTRUCTIVO!$BZV:$BZV,INSTRUCTIVO!$BZZ:$BZZ,INSTRUCTIVO!$CAB:$CAB,INSTRUCTIVO!$CJP:$CJP,INSTRUCTIVO!$CJR:$CJR,INSTRUCTIVO!$CJV:$CJV,INSTRUCTIVO!$CJX:$CJX,INSTRUCTIVO!$CTL:$CTL,INSTRUCTIVO!$CTN:$CTN,INSTRUCTIVO!$CTR:$CTR,INSTRUCTIVO!$CTT:$CTT,INSTRUCTIVO!$DDH:$DDH,INSTRUCTIVO!$DDJ:$DDJ,INSTRUCTIVO!$DDN:$DDN,INSTRUCTIVO!$DDP:$DDP,INSTRUCTIVO!$DND:$DND,INSTRUCTIVO!$DNF:$DNF,INSTRUCTIVO!$DNJ:$DNJ,INSTRUCTIVO!$DNL:$DNL,INSTRUCTIVO!$DWZ:$DWZ,INSTRUCTIVO!$DXB:$DXB,INSTRUCTIVO!$DXF:$DXF,INSTRUCTIVO!$DXH:$DXH,INSTRUCTIVO!$EGV:$EGV,INSTRUCTIVO!$EGX:$EGX,INSTRUCTIVO!$EHB:$EHB,INSTRUCTIVO!$EHD:$EHD,INSTRUCTIVO!$EQR:$EQR,INSTRUCTIVO!$EQT:$EQT,INSTRUCTIVO!$EQX:$EQX,INSTRUCTIVO!$EQZ:$EQZ,INSTRUCTIVO!$FAN:$FAN,INSTRUCTIVO!$FAP:$FAP,INSTRUCTIVO!$FAT:$FAT,INSTRUCTIVO!$FAV:$FAV,INSTRUCTIVO!$FKJ:$FKJ,INSTRUCTIVO!$FKL:$FKL,INSTRUCTIVO!$FKP:$FKP,INSTRUCTIVO!$FKR:$FKR,INSTRUCTIVO!$FUF:$FUF,INSTRUCTIVO!$FUH:$FUH,INSTRUCTIVO!$FUL:$FUL,INSTRUCTIVO!$FUN:$FUN,INSTRUCTIVO!$GEB:$GEB,INSTRUCTIVO!$GED:$GED,INSTRUCTIVO!$GEH:$GEH,INSTRUCTIVO!$GEJ:$GEJ,INSTRUCTIVO!$GNX:$GNX,INSTRUCTIVO!$GNZ:$GNZ,INSTRUCTIVO!$GOD:$GOD,INSTRUCTIVO!$GOF:$GOF,INSTRUCTIVO!$GXT:$GXT,INSTRUCTIVO!$GXV:$GXV,INSTRUCTIVO!$GXZ:$GXZ,INSTRUCTIVO!$GYB:$GYB,INSTRUCTIVO!$HHP:$HHP,INSTRUCTIVO!$HHR:$HHR,INSTRUCTIVO!$HHV:$HHV,INSTRUCTIVO!$HHX:$HHX,INSTRUCTIVO!$HRL:$HRL,INSTRUCTIVO!$HRN:$HRN,INSTRUCTIVO!$HRR:$HRR,INSTRUCTIVO!$HRT:$HRT,INSTRUCTIVO!$IBH:$IBH,INSTRUCTIVO!$IBJ:$IBJ,INSTRUCTIVO!$IBN:$IBN,INSTRUCTIVO!$IBP:$IBP,INSTRUCTIVO!$ILD:$ILD,INSTRUCTIVO!$ILF:$ILF,INSTRUCTIVO!$ILJ:$ILJ,INSTRUCTIVO!$ILL:$ILL,INSTRUCTIVO!$IUZ:$IUZ,INSTRUCTIVO!$IVB:$IVB,INSTRUCTIVO!$IVF:$IVF,INSTRUCTIVO!$IVH:$IVH,INSTRUCTIVO!$JEV:$JEV,INSTRUCTIVO!$JEX:$JEX,INSTRUCTIVO!$JFB:$JFB,INSTRUCTIVO!$JFD:$JFD,INSTRUCTIVO!$JOR:$JOR,INSTRUCTIVO!$JOT:$JOT,INSTRUCTIVO!$JOX:$JOX,INSTRUCTIVO!$JOZ:$JOZ,INSTRUCTIVO!$JYN:$JYN,INSTRUCTIVO!$JYP:$JYP,INSTRUCTIVO!$JYT:$JYT,INSTRUCTIVO!$JYV:$JYV,INSTRUCTIVO!$KIJ:$KIJ,INSTRUCTIVO!$KIL:$KIL,INSTRUCTIVO!$KIP:$KIP,INSTRUCTIVO!$KIR:$KIR,INSTRUCTIVO!$KSF:$KSF,INSTRUCTIVO!$KSH:$KSH,INSTRUCTIVO!$KSL:$KSL,INSTRUCTIVO!$KSN:$KSN,INSTRUCTIVO!$LCB:$LCB,INSTRUCTIVO!$LCD:$LCD,INSTRUCTIVO!$LCH:$LCH,INSTRUCTIVO!$LCJ:$LCJ,INSTRUCTIVO!$LLX:$LLX,INSTRUCTIVO!$LLZ:$LLZ,INSTRUCTIVO!$LMD:$LMD,INSTRUCTIVO!$LMF:$LMF,INSTRUCTIVO!$LVT:$LVT,INSTRUCTIVO!$LVV:$LVV,INSTRUCTIVO!$LVZ:$LVZ,INSTRUCTIVO!$LWB:$LWB,INSTRUCTIVO!$MFP:$MFP,INSTRUCTIVO!$MFR:$MFR,INSTRUCTIVO!$MFV:$MFV,INSTRUCTIVO!$MFX:$MFX,INSTRUCTIVO!$MPL:$MPL,INSTRUCTIVO!$MPN:$MPN,INSTRUCTIVO!$MPR:$MPR,INSTRUCTIVO!$MPT:$MPT,INSTRUCTIVO!$MZH:$MZH,INSTRUCTIVO!$MZJ:$MZJ,INSTRUCTIVO!$MZN:$MZN,INSTRUCTIVO!$MZP:$MZP,INSTRUCTIVO!$NJD:$NJD,INSTRUCTIVO!$NJF:$NJF,INSTRUCTIVO!$NJJ:$NJJ,INSTRUCTIVO!$NJL:$NJL,INSTRUCTIVO!$NSZ:$NSZ,INSTRUCTIVO!$NTB:$NTB,INSTRUCTIVO!$NTF:$NTF,INSTRUCTIVO!$NTH:$NTH,INSTRUCTIVO!$OCV:$OCV,INSTRUCTIVO!$OCX:$OCX,INSTRUCTIVO!$ODB:$ODB,INSTRUCTIVO!$ODD:$ODD,INSTRUCTIVO!$OMR:$OMR,INSTRUCTIVO!$OMT:$OMT,INSTRUCTIVO!$OMX:$OMX,INSTRUCTIVO!$OMZ:$OMZ,INSTRUCTIVO!$OWN:$OWN,INSTRUCTIVO!$OWP:$OWP,INSTRUCTIVO!$OWT:$OWT,INSTRUCTIVO!$OWV:$OWV,INSTRUCTIVO!$PGJ:$PGJ,INSTRUCTIVO!$PGL:$PGL,INSTRUCTIVO!$PGP:$PGP,INSTRUCTIVO!$PGR:$PGR,INSTRUCTIVO!$PQF:$PQF,INSTRUCTIVO!$PQH:$PQH,INSTRUCTIVO!$PQL:$PQL,INSTRUCTIVO!$PQN:$PQN,INSTRUCTIVO!$QAB:$QAB,INSTRUCTIVO!$QAD:$QAD,INSTRUCTIVO!$QAH:$QAH,INSTRUCTIVO!$QAJ:$QAJ,INSTRUCTIVO!$QJX:$QJX,INSTRUCTIVO!$QJZ:$QJZ,INSTRUCTIVO!$QKD:$QKD,INSTRUCTIVO!$QKF:$QKF,INSTRUCTIVO!$QTT:$QTT,INSTRUCTIVO!$QTV:$QTV,INSTRUCTIVO!$QTZ:$QTZ,INSTRUCTIVO!$QUB:$QUB,INSTRUCTIVO!$RDP:$RDP,INSTRUCTIVO!$RDR:$RDR,INSTRUCTIVO!$RDV:$RDV,INSTRUCTIVO!$RDX:$RDX,INSTRUCTIVO!$RNL:$RNL,INSTRUCTIVO!$RNN:$RNN,INSTRUCTIVO!$RNR:$RNR,INSTRUCTIVO!$RNT:$RNT,INSTRUCTIVO!$RXH:$RXH,INSTRUCTIVO!$RXJ:$RXJ,INSTRUCTIVO!$RXN:$RXN,INSTRUCTIVO!$RXP:$RXP,INSTRUCTIVO!$SHD:$SHD,INSTRUCTIVO!$SHF:$SHF,INSTRUCTIVO!$SHJ:$SHJ,INSTRUCTIVO!$SHL:$SHL,INSTRUCTIVO!$SQZ:$SQZ,INSTRUCTIVO!$SRB:$SRB,INSTRUCTIVO!$SRF:$SRF,INSTRUCTIVO!$SRH:$SRH,INSTRUCTIVO!$TAV:$TAV,INSTRUCTIVO!$TAX:$TAX,INSTRUCTIVO!$TBB:$TBB,INSTRUCTIVO!$TBD:$TBD,INSTRUCTIVO!$TKR:$TKR,INSTRUCTIVO!$TKT:$TKT,INSTRUCTIVO!$TKX:$TKX,INSTRUCTIVO!$TKZ:$TKZ,INSTRUCTIVO!$TUN:$TUN,INSTRUCTIVO!$TUP:$TUP,INSTRUCTIVO!$TUT:$TUT,INSTRUCTIVO!$TUV:$TUV,INSTRUCTIVO!$UEJ:$UEJ,INSTRUCTIVO!$UEL:$UEL,INSTRUCTIVO!$UEP:$UEP,INSTRUCTIVO!$UER:$UER,INSTRUCTIVO!$UOF:$UOF,INSTRUCTIVO!$UOH:$UOH,INSTRUCTIVO!$UOL:$UOL,INSTRUCTIVO!$UON:$UON,INSTRUCTIVO!$UYB:$UYB,INSTRUCTIVO!$UYD:$UYD,INSTRUCTIVO!$UYH:$UYH,INSTRUCTIVO!$UYJ:$UYJ,INSTRUCTIVO!$VHX:$VHX,INSTRUCTIVO!$VHZ:$VHZ,INSTRUCTIVO!$VID:$VID,INSTRUCTIVO!$VIF:$VIF,INSTRUCTIVO!$VRT:$VRT,INSTRUCTIVO!$VRV:$VRV,INSTRUCTIVO!$VRZ:$VRZ,INSTRUCTIVO!$VSB:$VSB,INSTRUCTIVO!$WBP:$WBP,INSTRUCTIVO!$WBR:$WBR,INSTRUCTIVO!$WBV:$WBV,INSTRUCTIVO!$WBX:$WBX,INSTRUCTIVO!$WLL:$WLL,INSTRUCTIVO!$WLN:$WLN,INSTRUCTIVO!$WLR:$WLR,INSTRUCTIVO!$WLT:$WLT,INSTRUCTIVO!$WVH:$WVH,INSTRUCTIVO!$WVJ:$WVJ,INSTRUCTIVO!$WVN:$WVN,INSTRUCTIVO!$WVP:$WVP</definedName>
    <definedName name="Z_1586A034_98DD_4528_AAB6_74F7A7A4AC89_.wvu.Cols" localSheetId="0" hidden="1">'PDA Integrado'!$M:$AB,'PDA Integrado'!$AG:$AY</definedName>
    <definedName name="Z_1586A034_98DD_4528_AAB6_74F7A7A4AC89_.wvu.FilterData" localSheetId="0" hidden="1">'PDA Integrado'!$A$8:$CO$245</definedName>
    <definedName name="Z_1586A034_98DD_4528_AAB6_74F7A7A4AC89_.wvu.PrintArea" localSheetId="1" hidden="1">INSTRUCTIVO!$B$1:$F$48</definedName>
    <definedName name="Z_1586A034_98DD_4528_AAB6_74F7A7A4AC89_.wvu.PrintArea" localSheetId="0" hidden="1">'PDA Integrado'!$A$1:$CO$246</definedName>
    <definedName name="Z_58FB50E9_27E2_40DD_A7CC_61C1D1D593B3_.wvu.Cols" localSheetId="1" hidden="1">INSTRUCTIVO!$IV:$IV,INSTRUCTIVO!$IX:$IX,INSTRUCTIVO!$JB:$JB,INSTRUCTIVO!$JD:$JD,INSTRUCTIVO!$SR:$SR,INSTRUCTIVO!$ST:$ST,INSTRUCTIVO!$SX:$SX,INSTRUCTIVO!$SZ:$SZ,INSTRUCTIVO!$ACN:$ACN,INSTRUCTIVO!$ACP:$ACP,INSTRUCTIVO!$ACT:$ACT,INSTRUCTIVO!$ACV:$ACV,INSTRUCTIVO!$AMJ:$AMJ,INSTRUCTIVO!$AML:$AML,INSTRUCTIVO!$AMP:$AMP,INSTRUCTIVO!$AMR:$AMR,INSTRUCTIVO!$AWF:$AWF,INSTRUCTIVO!$AWH:$AWH,INSTRUCTIVO!$AWL:$AWL,INSTRUCTIVO!$AWN:$AWN,INSTRUCTIVO!$BGB:$BGB,INSTRUCTIVO!$BGD:$BGD,INSTRUCTIVO!$BGH:$BGH,INSTRUCTIVO!$BGJ:$BGJ,INSTRUCTIVO!$BPX:$BPX,INSTRUCTIVO!$BPZ:$BPZ,INSTRUCTIVO!$BQD:$BQD,INSTRUCTIVO!$BQF:$BQF,INSTRUCTIVO!$BZT:$BZT,INSTRUCTIVO!$BZV:$BZV,INSTRUCTIVO!$BZZ:$BZZ,INSTRUCTIVO!$CAB:$CAB,INSTRUCTIVO!$CJP:$CJP,INSTRUCTIVO!$CJR:$CJR,INSTRUCTIVO!$CJV:$CJV,INSTRUCTIVO!$CJX:$CJX,INSTRUCTIVO!$CTL:$CTL,INSTRUCTIVO!$CTN:$CTN,INSTRUCTIVO!$CTR:$CTR,INSTRUCTIVO!$CTT:$CTT,INSTRUCTIVO!$DDH:$DDH,INSTRUCTIVO!$DDJ:$DDJ,INSTRUCTIVO!$DDN:$DDN,INSTRUCTIVO!$DDP:$DDP,INSTRUCTIVO!$DND:$DND,INSTRUCTIVO!$DNF:$DNF,INSTRUCTIVO!$DNJ:$DNJ,INSTRUCTIVO!$DNL:$DNL,INSTRUCTIVO!$DWZ:$DWZ,INSTRUCTIVO!$DXB:$DXB,INSTRUCTIVO!$DXF:$DXF,INSTRUCTIVO!$DXH:$DXH,INSTRUCTIVO!$EGV:$EGV,INSTRUCTIVO!$EGX:$EGX,INSTRUCTIVO!$EHB:$EHB,INSTRUCTIVO!$EHD:$EHD,INSTRUCTIVO!$EQR:$EQR,INSTRUCTIVO!$EQT:$EQT,INSTRUCTIVO!$EQX:$EQX,INSTRUCTIVO!$EQZ:$EQZ,INSTRUCTIVO!$FAN:$FAN,INSTRUCTIVO!$FAP:$FAP,INSTRUCTIVO!$FAT:$FAT,INSTRUCTIVO!$FAV:$FAV,INSTRUCTIVO!$FKJ:$FKJ,INSTRUCTIVO!$FKL:$FKL,INSTRUCTIVO!$FKP:$FKP,INSTRUCTIVO!$FKR:$FKR,INSTRUCTIVO!$FUF:$FUF,INSTRUCTIVO!$FUH:$FUH,INSTRUCTIVO!$FUL:$FUL,INSTRUCTIVO!$FUN:$FUN,INSTRUCTIVO!$GEB:$GEB,INSTRUCTIVO!$GED:$GED,INSTRUCTIVO!$GEH:$GEH,INSTRUCTIVO!$GEJ:$GEJ,INSTRUCTIVO!$GNX:$GNX,INSTRUCTIVO!$GNZ:$GNZ,INSTRUCTIVO!$GOD:$GOD,INSTRUCTIVO!$GOF:$GOF,INSTRUCTIVO!$GXT:$GXT,INSTRUCTIVO!$GXV:$GXV,INSTRUCTIVO!$GXZ:$GXZ,INSTRUCTIVO!$GYB:$GYB,INSTRUCTIVO!$HHP:$HHP,INSTRUCTIVO!$HHR:$HHR,INSTRUCTIVO!$HHV:$HHV,INSTRUCTIVO!$HHX:$HHX,INSTRUCTIVO!$HRL:$HRL,INSTRUCTIVO!$HRN:$HRN,INSTRUCTIVO!$HRR:$HRR,INSTRUCTIVO!$HRT:$HRT,INSTRUCTIVO!$IBH:$IBH,INSTRUCTIVO!$IBJ:$IBJ,INSTRUCTIVO!$IBN:$IBN,INSTRUCTIVO!$IBP:$IBP,INSTRUCTIVO!$ILD:$ILD,INSTRUCTIVO!$ILF:$ILF,INSTRUCTIVO!$ILJ:$ILJ,INSTRUCTIVO!$ILL:$ILL,INSTRUCTIVO!$IUZ:$IUZ,INSTRUCTIVO!$IVB:$IVB,INSTRUCTIVO!$IVF:$IVF,INSTRUCTIVO!$IVH:$IVH,INSTRUCTIVO!$JEV:$JEV,INSTRUCTIVO!$JEX:$JEX,INSTRUCTIVO!$JFB:$JFB,INSTRUCTIVO!$JFD:$JFD,INSTRUCTIVO!$JOR:$JOR,INSTRUCTIVO!$JOT:$JOT,INSTRUCTIVO!$JOX:$JOX,INSTRUCTIVO!$JOZ:$JOZ,INSTRUCTIVO!$JYN:$JYN,INSTRUCTIVO!$JYP:$JYP,INSTRUCTIVO!$JYT:$JYT,INSTRUCTIVO!$JYV:$JYV,INSTRUCTIVO!$KIJ:$KIJ,INSTRUCTIVO!$KIL:$KIL,INSTRUCTIVO!$KIP:$KIP,INSTRUCTIVO!$KIR:$KIR,INSTRUCTIVO!$KSF:$KSF,INSTRUCTIVO!$KSH:$KSH,INSTRUCTIVO!$KSL:$KSL,INSTRUCTIVO!$KSN:$KSN,INSTRUCTIVO!$LCB:$LCB,INSTRUCTIVO!$LCD:$LCD,INSTRUCTIVO!$LCH:$LCH,INSTRUCTIVO!$LCJ:$LCJ,INSTRUCTIVO!$LLX:$LLX,INSTRUCTIVO!$LLZ:$LLZ,INSTRUCTIVO!$LMD:$LMD,INSTRUCTIVO!$LMF:$LMF,INSTRUCTIVO!$LVT:$LVT,INSTRUCTIVO!$LVV:$LVV,INSTRUCTIVO!$LVZ:$LVZ,INSTRUCTIVO!$LWB:$LWB,INSTRUCTIVO!$MFP:$MFP,INSTRUCTIVO!$MFR:$MFR,INSTRUCTIVO!$MFV:$MFV,INSTRUCTIVO!$MFX:$MFX,INSTRUCTIVO!$MPL:$MPL,INSTRUCTIVO!$MPN:$MPN,INSTRUCTIVO!$MPR:$MPR,INSTRUCTIVO!$MPT:$MPT,INSTRUCTIVO!$MZH:$MZH,INSTRUCTIVO!$MZJ:$MZJ,INSTRUCTIVO!$MZN:$MZN,INSTRUCTIVO!$MZP:$MZP,INSTRUCTIVO!$NJD:$NJD,INSTRUCTIVO!$NJF:$NJF,INSTRUCTIVO!$NJJ:$NJJ,INSTRUCTIVO!$NJL:$NJL,INSTRUCTIVO!$NSZ:$NSZ,INSTRUCTIVO!$NTB:$NTB,INSTRUCTIVO!$NTF:$NTF,INSTRUCTIVO!$NTH:$NTH,INSTRUCTIVO!$OCV:$OCV,INSTRUCTIVO!$OCX:$OCX,INSTRUCTIVO!$ODB:$ODB,INSTRUCTIVO!$ODD:$ODD,INSTRUCTIVO!$OMR:$OMR,INSTRUCTIVO!$OMT:$OMT,INSTRUCTIVO!$OMX:$OMX,INSTRUCTIVO!$OMZ:$OMZ,INSTRUCTIVO!$OWN:$OWN,INSTRUCTIVO!$OWP:$OWP,INSTRUCTIVO!$OWT:$OWT,INSTRUCTIVO!$OWV:$OWV,INSTRUCTIVO!$PGJ:$PGJ,INSTRUCTIVO!$PGL:$PGL,INSTRUCTIVO!$PGP:$PGP,INSTRUCTIVO!$PGR:$PGR,INSTRUCTIVO!$PQF:$PQF,INSTRUCTIVO!$PQH:$PQH,INSTRUCTIVO!$PQL:$PQL,INSTRUCTIVO!$PQN:$PQN,INSTRUCTIVO!$QAB:$QAB,INSTRUCTIVO!$QAD:$QAD,INSTRUCTIVO!$QAH:$QAH,INSTRUCTIVO!$QAJ:$QAJ,INSTRUCTIVO!$QJX:$QJX,INSTRUCTIVO!$QJZ:$QJZ,INSTRUCTIVO!$QKD:$QKD,INSTRUCTIVO!$QKF:$QKF,INSTRUCTIVO!$QTT:$QTT,INSTRUCTIVO!$QTV:$QTV,INSTRUCTIVO!$QTZ:$QTZ,INSTRUCTIVO!$QUB:$QUB,INSTRUCTIVO!$RDP:$RDP,INSTRUCTIVO!$RDR:$RDR,INSTRUCTIVO!$RDV:$RDV,INSTRUCTIVO!$RDX:$RDX,INSTRUCTIVO!$RNL:$RNL,INSTRUCTIVO!$RNN:$RNN,INSTRUCTIVO!$RNR:$RNR,INSTRUCTIVO!$RNT:$RNT,INSTRUCTIVO!$RXH:$RXH,INSTRUCTIVO!$RXJ:$RXJ,INSTRUCTIVO!$RXN:$RXN,INSTRUCTIVO!$RXP:$RXP,INSTRUCTIVO!$SHD:$SHD,INSTRUCTIVO!$SHF:$SHF,INSTRUCTIVO!$SHJ:$SHJ,INSTRUCTIVO!$SHL:$SHL,INSTRUCTIVO!$SQZ:$SQZ,INSTRUCTIVO!$SRB:$SRB,INSTRUCTIVO!$SRF:$SRF,INSTRUCTIVO!$SRH:$SRH,INSTRUCTIVO!$TAV:$TAV,INSTRUCTIVO!$TAX:$TAX,INSTRUCTIVO!$TBB:$TBB,INSTRUCTIVO!$TBD:$TBD,INSTRUCTIVO!$TKR:$TKR,INSTRUCTIVO!$TKT:$TKT,INSTRUCTIVO!$TKX:$TKX,INSTRUCTIVO!$TKZ:$TKZ,INSTRUCTIVO!$TUN:$TUN,INSTRUCTIVO!$TUP:$TUP,INSTRUCTIVO!$TUT:$TUT,INSTRUCTIVO!$TUV:$TUV,INSTRUCTIVO!$UEJ:$UEJ,INSTRUCTIVO!$UEL:$UEL,INSTRUCTIVO!$UEP:$UEP,INSTRUCTIVO!$UER:$UER,INSTRUCTIVO!$UOF:$UOF,INSTRUCTIVO!$UOH:$UOH,INSTRUCTIVO!$UOL:$UOL,INSTRUCTIVO!$UON:$UON,INSTRUCTIVO!$UYB:$UYB,INSTRUCTIVO!$UYD:$UYD,INSTRUCTIVO!$UYH:$UYH,INSTRUCTIVO!$UYJ:$UYJ,INSTRUCTIVO!$VHX:$VHX,INSTRUCTIVO!$VHZ:$VHZ,INSTRUCTIVO!$VID:$VID,INSTRUCTIVO!$VIF:$VIF,INSTRUCTIVO!$VRT:$VRT,INSTRUCTIVO!$VRV:$VRV,INSTRUCTIVO!$VRZ:$VRZ,INSTRUCTIVO!$VSB:$VSB,INSTRUCTIVO!$WBP:$WBP,INSTRUCTIVO!$WBR:$WBR,INSTRUCTIVO!$WBV:$WBV,INSTRUCTIVO!$WBX:$WBX,INSTRUCTIVO!$WLL:$WLL,INSTRUCTIVO!$WLN:$WLN,INSTRUCTIVO!$WLR:$WLR,INSTRUCTIVO!$WLT:$WLT,INSTRUCTIVO!$WVH:$WVH,INSTRUCTIVO!$WVJ:$WVJ,INSTRUCTIVO!$WVN:$WVN,INSTRUCTIVO!$WVP:$WVP</definedName>
    <definedName name="Z_58FB50E9_27E2_40DD_A7CC_61C1D1D593B3_.wvu.FilterData" localSheetId="0" hidden="1">'PDA Integrado'!$A$8:$CO$245</definedName>
    <definedName name="Z_58FB50E9_27E2_40DD_A7CC_61C1D1D593B3_.wvu.PrintArea" localSheetId="1" hidden="1">INSTRUCTIVO!$B$1:$F$48</definedName>
    <definedName name="Z_58FB50E9_27E2_40DD_A7CC_61C1D1D593B3_.wvu.PrintArea" localSheetId="0" hidden="1">'PDA Integrado'!$A$1:$CO$246</definedName>
    <definedName name="Z_B69468B8_EBF6_422D_BA27_104AA79F43DD_.wvu.Cols" localSheetId="1" hidden="1">INSTRUCTIVO!$IV:$IV,INSTRUCTIVO!$IX:$IX,INSTRUCTIVO!$JB:$JB,INSTRUCTIVO!$JD:$JD,INSTRUCTIVO!$SR:$SR,INSTRUCTIVO!$ST:$ST,INSTRUCTIVO!$SX:$SX,INSTRUCTIVO!$SZ:$SZ,INSTRUCTIVO!$ACN:$ACN,INSTRUCTIVO!$ACP:$ACP,INSTRUCTIVO!$ACT:$ACT,INSTRUCTIVO!$ACV:$ACV,INSTRUCTIVO!$AMJ:$AMJ,INSTRUCTIVO!$AML:$AML,INSTRUCTIVO!$AMP:$AMP,INSTRUCTIVO!$AMR:$AMR,INSTRUCTIVO!$AWF:$AWF,INSTRUCTIVO!$AWH:$AWH,INSTRUCTIVO!$AWL:$AWL,INSTRUCTIVO!$AWN:$AWN,INSTRUCTIVO!$BGB:$BGB,INSTRUCTIVO!$BGD:$BGD,INSTRUCTIVO!$BGH:$BGH,INSTRUCTIVO!$BGJ:$BGJ,INSTRUCTIVO!$BPX:$BPX,INSTRUCTIVO!$BPZ:$BPZ,INSTRUCTIVO!$BQD:$BQD,INSTRUCTIVO!$BQF:$BQF,INSTRUCTIVO!$BZT:$BZT,INSTRUCTIVO!$BZV:$BZV,INSTRUCTIVO!$BZZ:$BZZ,INSTRUCTIVO!$CAB:$CAB,INSTRUCTIVO!$CJP:$CJP,INSTRUCTIVO!$CJR:$CJR,INSTRUCTIVO!$CJV:$CJV,INSTRUCTIVO!$CJX:$CJX,INSTRUCTIVO!$CTL:$CTL,INSTRUCTIVO!$CTN:$CTN,INSTRUCTIVO!$CTR:$CTR,INSTRUCTIVO!$CTT:$CTT,INSTRUCTIVO!$DDH:$DDH,INSTRUCTIVO!$DDJ:$DDJ,INSTRUCTIVO!$DDN:$DDN,INSTRUCTIVO!$DDP:$DDP,INSTRUCTIVO!$DND:$DND,INSTRUCTIVO!$DNF:$DNF,INSTRUCTIVO!$DNJ:$DNJ,INSTRUCTIVO!$DNL:$DNL,INSTRUCTIVO!$DWZ:$DWZ,INSTRUCTIVO!$DXB:$DXB,INSTRUCTIVO!$DXF:$DXF,INSTRUCTIVO!$DXH:$DXH,INSTRUCTIVO!$EGV:$EGV,INSTRUCTIVO!$EGX:$EGX,INSTRUCTIVO!$EHB:$EHB,INSTRUCTIVO!$EHD:$EHD,INSTRUCTIVO!$EQR:$EQR,INSTRUCTIVO!$EQT:$EQT,INSTRUCTIVO!$EQX:$EQX,INSTRUCTIVO!$EQZ:$EQZ,INSTRUCTIVO!$FAN:$FAN,INSTRUCTIVO!$FAP:$FAP,INSTRUCTIVO!$FAT:$FAT,INSTRUCTIVO!$FAV:$FAV,INSTRUCTIVO!$FKJ:$FKJ,INSTRUCTIVO!$FKL:$FKL,INSTRUCTIVO!$FKP:$FKP,INSTRUCTIVO!$FKR:$FKR,INSTRUCTIVO!$FUF:$FUF,INSTRUCTIVO!$FUH:$FUH,INSTRUCTIVO!$FUL:$FUL,INSTRUCTIVO!$FUN:$FUN,INSTRUCTIVO!$GEB:$GEB,INSTRUCTIVO!$GED:$GED,INSTRUCTIVO!$GEH:$GEH,INSTRUCTIVO!$GEJ:$GEJ,INSTRUCTIVO!$GNX:$GNX,INSTRUCTIVO!$GNZ:$GNZ,INSTRUCTIVO!$GOD:$GOD,INSTRUCTIVO!$GOF:$GOF,INSTRUCTIVO!$GXT:$GXT,INSTRUCTIVO!$GXV:$GXV,INSTRUCTIVO!$GXZ:$GXZ,INSTRUCTIVO!$GYB:$GYB,INSTRUCTIVO!$HHP:$HHP,INSTRUCTIVO!$HHR:$HHR,INSTRUCTIVO!$HHV:$HHV,INSTRUCTIVO!$HHX:$HHX,INSTRUCTIVO!$HRL:$HRL,INSTRUCTIVO!$HRN:$HRN,INSTRUCTIVO!$HRR:$HRR,INSTRUCTIVO!$HRT:$HRT,INSTRUCTIVO!$IBH:$IBH,INSTRUCTIVO!$IBJ:$IBJ,INSTRUCTIVO!$IBN:$IBN,INSTRUCTIVO!$IBP:$IBP,INSTRUCTIVO!$ILD:$ILD,INSTRUCTIVO!$ILF:$ILF,INSTRUCTIVO!$ILJ:$ILJ,INSTRUCTIVO!$ILL:$ILL,INSTRUCTIVO!$IUZ:$IUZ,INSTRUCTIVO!$IVB:$IVB,INSTRUCTIVO!$IVF:$IVF,INSTRUCTIVO!$IVH:$IVH,INSTRUCTIVO!$JEV:$JEV,INSTRUCTIVO!$JEX:$JEX,INSTRUCTIVO!$JFB:$JFB,INSTRUCTIVO!$JFD:$JFD,INSTRUCTIVO!$JOR:$JOR,INSTRUCTIVO!$JOT:$JOT,INSTRUCTIVO!$JOX:$JOX,INSTRUCTIVO!$JOZ:$JOZ,INSTRUCTIVO!$JYN:$JYN,INSTRUCTIVO!$JYP:$JYP,INSTRUCTIVO!$JYT:$JYT,INSTRUCTIVO!$JYV:$JYV,INSTRUCTIVO!$KIJ:$KIJ,INSTRUCTIVO!$KIL:$KIL,INSTRUCTIVO!$KIP:$KIP,INSTRUCTIVO!$KIR:$KIR,INSTRUCTIVO!$KSF:$KSF,INSTRUCTIVO!$KSH:$KSH,INSTRUCTIVO!$KSL:$KSL,INSTRUCTIVO!$KSN:$KSN,INSTRUCTIVO!$LCB:$LCB,INSTRUCTIVO!$LCD:$LCD,INSTRUCTIVO!$LCH:$LCH,INSTRUCTIVO!$LCJ:$LCJ,INSTRUCTIVO!$LLX:$LLX,INSTRUCTIVO!$LLZ:$LLZ,INSTRUCTIVO!$LMD:$LMD,INSTRUCTIVO!$LMF:$LMF,INSTRUCTIVO!$LVT:$LVT,INSTRUCTIVO!$LVV:$LVV,INSTRUCTIVO!$LVZ:$LVZ,INSTRUCTIVO!$LWB:$LWB,INSTRUCTIVO!$MFP:$MFP,INSTRUCTIVO!$MFR:$MFR,INSTRUCTIVO!$MFV:$MFV,INSTRUCTIVO!$MFX:$MFX,INSTRUCTIVO!$MPL:$MPL,INSTRUCTIVO!$MPN:$MPN,INSTRUCTIVO!$MPR:$MPR,INSTRUCTIVO!$MPT:$MPT,INSTRUCTIVO!$MZH:$MZH,INSTRUCTIVO!$MZJ:$MZJ,INSTRUCTIVO!$MZN:$MZN,INSTRUCTIVO!$MZP:$MZP,INSTRUCTIVO!$NJD:$NJD,INSTRUCTIVO!$NJF:$NJF,INSTRUCTIVO!$NJJ:$NJJ,INSTRUCTIVO!$NJL:$NJL,INSTRUCTIVO!$NSZ:$NSZ,INSTRUCTIVO!$NTB:$NTB,INSTRUCTIVO!$NTF:$NTF,INSTRUCTIVO!$NTH:$NTH,INSTRUCTIVO!$OCV:$OCV,INSTRUCTIVO!$OCX:$OCX,INSTRUCTIVO!$ODB:$ODB,INSTRUCTIVO!$ODD:$ODD,INSTRUCTIVO!$OMR:$OMR,INSTRUCTIVO!$OMT:$OMT,INSTRUCTIVO!$OMX:$OMX,INSTRUCTIVO!$OMZ:$OMZ,INSTRUCTIVO!$OWN:$OWN,INSTRUCTIVO!$OWP:$OWP,INSTRUCTIVO!$OWT:$OWT,INSTRUCTIVO!$OWV:$OWV,INSTRUCTIVO!$PGJ:$PGJ,INSTRUCTIVO!$PGL:$PGL,INSTRUCTIVO!$PGP:$PGP,INSTRUCTIVO!$PGR:$PGR,INSTRUCTIVO!$PQF:$PQF,INSTRUCTIVO!$PQH:$PQH,INSTRUCTIVO!$PQL:$PQL,INSTRUCTIVO!$PQN:$PQN,INSTRUCTIVO!$QAB:$QAB,INSTRUCTIVO!$QAD:$QAD,INSTRUCTIVO!$QAH:$QAH,INSTRUCTIVO!$QAJ:$QAJ,INSTRUCTIVO!$QJX:$QJX,INSTRUCTIVO!$QJZ:$QJZ,INSTRUCTIVO!$QKD:$QKD,INSTRUCTIVO!$QKF:$QKF,INSTRUCTIVO!$QTT:$QTT,INSTRUCTIVO!$QTV:$QTV,INSTRUCTIVO!$QTZ:$QTZ,INSTRUCTIVO!$QUB:$QUB,INSTRUCTIVO!$RDP:$RDP,INSTRUCTIVO!$RDR:$RDR,INSTRUCTIVO!$RDV:$RDV,INSTRUCTIVO!$RDX:$RDX,INSTRUCTIVO!$RNL:$RNL,INSTRUCTIVO!$RNN:$RNN,INSTRUCTIVO!$RNR:$RNR,INSTRUCTIVO!$RNT:$RNT,INSTRUCTIVO!$RXH:$RXH,INSTRUCTIVO!$RXJ:$RXJ,INSTRUCTIVO!$RXN:$RXN,INSTRUCTIVO!$RXP:$RXP,INSTRUCTIVO!$SHD:$SHD,INSTRUCTIVO!$SHF:$SHF,INSTRUCTIVO!$SHJ:$SHJ,INSTRUCTIVO!$SHL:$SHL,INSTRUCTIVO!$SQZ:$SQZ,INSTRUCTIVO!$SRB:$SRB,INSTRUCTIVO!$SRF:$SRF,INSTRUCTIVO!$SRH:$SRH,INSTRUCTIVO!$TAV:$TAV,INSTRUCTIVO!$TAX:$TAX,INSTRUCTIVO!$TBB:$TBB,INSTRUCTIVO!$TBD:$TBD,INSTRUCTIVO!$TKR:$TKR,INSTRUCTIVO!$TKT:$TKT,INSTRUCTIVO!$TKX:$TKX,INSTRUCTIVO!$TKZ:$TKZ,INSTRUCTIVO!$TUN:$TUN,INSTRUCTIVO!$TUP:$TUP,INSTRUCTIVO!$TUT:$TUT,INSTRUCTIVO!$TUV:$TUV,INSTRUCTIVO!$UEJ:$UEJ,INSTRUCTIVO!$UEL:$UEL,INSTRUCTIVO!$UEP:$UEP,INSTRUCTIVO!$UER:$UER,INSTRUCTIVO!$UOF:$UOF,INSTRUCTIVO!$UOH:$UOH,INSTRUCTIVO!$UOL:$UOL,INSTRUCTIVO!$UON:$UON,INSTRUCTIVO!$UYB:$UYB,INSTRUCTIVO!$UYD:$UYD,INSTRUCTIVO!$UYH:$UYH,INSTRUCTIVO!$UYJ:$UYJ,INSTRUCTIVO!$VHX:$VHX,INSTRUCTIVO!$VHZ:$VHZ,INSTRUCTIVO!$VID:$VID,INSTRUCTIVO!$VIF:$VIF,INSTRUCTIVO!$VRT:$VRT,INSTRUCTIVO!$VRV:$VRV,INSTRUCTIVO!$VRZ:$VRZ,INSTRUCTIVO!$VSB:$VSB,INSTRUCTIVO!$WBP:$WBP,INSTRUCTIVO!$WBR:$WBR,INSTRUCTIVO!$WBV:$WBV,INSTRUCTIVO!$WBX:$WBX,INSTRUCTIVO!$WLL:$WLL,INSTRUCTIVO!$WLN:$WLN,INSTRUCTIVO!$WLR:$WLR,INSTRUCTIVO!$WLT:$WLT,INSTRUCTIVO!$WVH:$WVH,INSTRUCTIVO!$WVJ:$WVJ,INSTRUCTIVO!$WVN:$WVN,INSTRUCTIVO!$WVP:$WVP</definedName>
    <definedName name="Z_B69468B8_EBF6_422D_BA27_104AA79F43DD_.wvu.FilterData" localSheetId="0" hidden="1">'PDA Integrado'!$A$8:$CO$245</definedName>
    <definedName name="Z_B69468B8_EBF6_422D_BA27_104AA79F43DD_.wvu.PrintArea" localSheetId="1" hidden="1">INSTRUCTIVO!$B$1:$F$48</definedName>
    <definedName name="Z_B69468B8_EBF6_422D_BA27_104AA79F43DD_.wvu.PrintArea" localSheetId="0" hidden="1">'PDA Integrado'!$A$1:$CO$246</definedName>
    <definedName name="Z_BA27D88C_99B6_4114_86B1_CDB648D86C31_.wvu.Cols" localSheetId="1" hidden="1">INSTRUCTIVO!$IV:$IV,INSTRUCTIVO!$IX:$IX,INSTRUCTIVO!$JB:$JB,INSTRUCTIVO!$JD:$JD,INSTRUCTIVO!$SR:$SR,INSTRUCTIVO!$ST:$ST,INSTRUCTIVO!$SX:$SX,INSTRUCTIVO!$SZ:$SZ,INSTRUCTIVO!$ACN:$ACN,INSTRUCTIVO!$ACP:$ACP,INSTRUCTIVO!$ACT:$ACT,INSTRUCTIVO!$ACV:$ACV,INSTRUCTIVO!$AMJ:$AMJ,INSTRUCTIVO!$AML:$AML,INSTRUCTIVO!$AMP:$AMP,INSTRUCTIVO!$AMR:$AMR,INSTRUCTIVO!$AWF:$AWF,INSTRUCTIVO!$AWH:$AWH,INSTRUCTIVO!$AWL:$AWL,INSTRUCTIVO!$AWN:$AWN,INSTRUCTIVO!$BGB:$BGB,INSTRUCTIVO!$BGD:$BGD,INSTRUCTIVO!$BGH:$BGH,INSTRUCTIVO!$BGJ:$BGJ,INSTRUCTIVO!$BPX:$BPX,INSTRUCTIVO!$BPZ:$BPZ,INSTRUCTIVO!$BQD:$BQD,INSTRUCTIVO!$BQF:$BQF,INSTRUCTIVO!$BZT:$BZT,INSTRUCTIVO!$BZV:$BZV,INSTRUCTIVO!$BZZ:$BZZ,INSTRUCTIVO!$CAB:$CAB,INSTRUCTIVO!$CJP:$CJP,INSTRUCTIVO!$CJR:$CJR,INSTRUCTIVO!$CJV:$CJV,INSTRUCTIVO!$CJX:$CJX,INSTRUCTIVO!$CTL:$CTL,INSTRUCTIVO!$CTN:$CTN,INSTRUCTIVO!$CTR:$CTR,INSTRUCTIVO!$CTT:$CTT,INSTRUCTIVO!$DDH:$DDH,INSTRUCTIVO!$DDJ:$DDJ,INSTRUCTIVO!$DDN:$DDN,INSTRUCTIVO!$DDP:$DDP,INSTRUCTIVO!$DND:$DND,INSTRUCTIVO!$DNF:$DNF,INSTRUCTIVO!$DNJ:$DNJ,INSTRUCTIVO!$DNL:$DNL,INSTRUCTIVO!$DWZ:$DWZ,INSTRUCTIVO!$DXB:$DXB,INSTRUCTIVO!$DXF:$DXF,INSTRUCTIVO!$DXH:$DXH,INSTRUCTIVO!$EGV:$EGV,INSTRUCTIVO!$EGX:$EGX,INSTRUCTIVO!$EHB:$EHB,INSTRUCTIVO!$EHD:$EHD,INSTRUCTIVO!$EQR:$EQR,INSTRUCTIVO!$EQT:$EQT,INSTRUCTIVO!$EQX:$EQX,INSTRUCTIVO!$EQZ:$EQZ,INSTRUCTIVO!$FAN:$FAN,INSTRUCTIVO!$FAP:$FAP,INSTRUCTIVO!$FAT:$FAT,INSTRUCTIVO!$FAV:$FAV,INSTRUCTIVO!$FKJ:$FKJ,INSTRUCTIVO!$FKL:$FKL,INSTRUCTIVO!$FKP:$FKP,INSTRUCTIVO!$FKR:$FKR,INSTRUCTIVO!$FUF:$FUF,INSTRUCTIVO!$FUH:$FUH,INSTRUCTIVO!$FUL:$FUL,INSTRUCTIVO!$FUN:$FUN,INSTRUCTIVO!$GEB:$GEB,INSTRUCTIVO!$GED:$GED,INSTRUCTIVO!$GEH:$GEH,INSTRUCTIVO!$GEJ:$GEJ,INSTRUCTIVO!$GNX:$GNX,INSTRUCTIVO!$GNZ:$GNZ,INSTRUCTIVO!$GOD:$GOD,INSTRUCTIVO!$GOF:$GOF,INSTRUCTIVO!$GXT:$GXT,INSTRUCTIVO!$GXV:$GXV,INSTRUCTIVO!$GXZ:$GXZ,INSTRUCTIVO!$GYB:$GYB,INSTRUCTIVO!$HHP:$HHP,INSTRUCTIVO!$HHR:$HHR,INSTRUCTIVO!$HHV:$HHV,INSTRUCTIVO!$HHX:$HHX,INSTRUCTIVO!$HRL:$HRL,INSTRUCTIVO!$HRN:$HRN,INSTRUCTIVO!$HRR:$HRR,INSTRUCTIVO!$HRT:$HRT,INSTRUCTIVO!$IBH:$IBH,INSTRUCTIVO!$IBJ:$IBJ,INSTRUCTIVO!$IBN:$IBN,INSTRUCTIVO!$IBP:$IBP,INSTRUCTIVO!$ILD:$ILD,INSTRUCTIVO!$ILF:$ILF,INSTRUCTIVO!$ILJ:$ILJ,INSTRUCTIVO!$ILL:$ILL,INSTRUCTIVO!$IUZ:$IUZ,INSTRUCTIVO!$IVB:$IVB,INSTRUCTIVO!$IVF:$IVF,INSTRUCTIVO!$IVH:$IVH,INSTRUCTIVO!$JEV:$JEV,INSTRUCTIVO!$JEX:$JEX,INSTRUCTIVO!$JFB:$JFB,INSTRUCTIVO!$JFD:$JFD,INSTRUCTIVO!$JOR:$JOR,INSTRUCTIVO!$JOT:$JOT,INSTRUCTIVO!$JOX:$JOX,INSTRUCTIVO!$JOZ:$JOZ,INSTRUCTIVO!$JYN:$JYN,INSTRUCTIVO!$JYP:$JYP,INSTRUCTIVO!$JYT:$JYT,INSTRUCTIVO!$JYV:$JYV,INSTRUCTIVO!$KIJ:$KIJ,INSTRUCTIVO!$KIL:$KIL,INSTRUCTIVO!$KIP:$KIP,INSTRUCTIVO!$KIR:$KIR,INSTRUCTIVO!$KSF:$KSF,INSTRUCTIVO!$KSH:$KSH,INSTRUCTIVO!$KSL:$KSL,INSTRUCTIVO!$KSN:$KSN,INSTRUCTIVO!$LCB:$LCB,INSTRUCTIVO!$LCD:$LCD,INSTRUCTIVO!$LCH:$LCH,INSTRUCTIVO!$LCJ:$LCJ,INSTRUCTIVO!$LLX:$LLX,INSTRUCTIVO!$LLZ:$LLZ,INSTRUCTIVO!$LMD:$LMD,INSTRUCTIVO!$LMF:$LMF,INSTRUCTIVO!$LVT:$LVT,INSTRUCTIVO!$LVV:$LVV,INSTRUCTIVO!$LVZ:$LVZ,INSTRUCTIVO!$LWB:$LWB,INSTRUCTIVO!$MFP:$MFP,INSTRUCTIVO!$MFR:$MFR,INSTRUCTIVO!$MFV:$MFV,INSTRUCTIVO!$MFX:$MFX,INSTRUCTIVO!$MPL:$MPL,INSTRUCTIVO!$MPN:$MPN,INSTRUCTIVO!$MPR:$MPR,INSTRUCTIVO!$MPT:$MPT,INSTRUCTIVO!$MZH:$MZH,INSTRUCTIVO!$MZJ:$MZJ,INSTRUCTIVO!$MZN:$MZN,INSTRUCTIVO!$MZP:$MZP,INSTRUCTIVO!$NJD:$NJD,INSTRUCTIVO!$NJF:$NJF,INSTRUCTIVO!$NJJ:$NJJ,INSTRUCTIVO!$NJL:$NJL,INSTRUCTIVO!$NSZ:$NSZ,INSTRUCTIVO!$NTB:$NTB,INSTRUCTIVO!$NTF:$NTF,INSTRUCTIVO!$NTH:$NTH,INSTRUCTIVO!$OCV:$OCV,INSTRUCTIVO!$OCX:$OCX,INSTRUCTIVO!$ODB:$ODB,INSTRUCTIVO!$ODD:$ODD,INSTRUCTIVO!$OMR:$OMR,INSTRUCTIVO!$OMT:$OMT,INSTRUCTIVO!$OMX:$OMX,INSTRUCTIVO!$OMZ:$OMZ,INSTRUCTIVO!$OWN:$OWN,INSTRUCTIVO!$OWP:$OWP,INSTRUCTIVO!$OWT:$OWT,INSTRUCTIVO!$OWV:$OWV,INSTRUCTIVO!$PGJ:$PGJ,INSTRUCTIVO!$PGL:$PGL,INSTRUCTIVO!$PGP:$PGP,INSTRUCTIVO!$PGR:$PGR,INSTRUCTIVO!$PQF:$PQF,INSTRUCTIVO!$PQH:$PQH,INSTRUCTIVO!$PQL:$PQL,INSTRUCTIVO!$PQN:$PQN,INSTRUCTIVO!$QAB:$QAB,INSTRUCTIVO!$QAD:$QAD,INSTRUCTIVO!$QAH:$QAH,INSTRUCTIVO!$QAJ:$QAJ,INSTRUCTIVO!$QJX:$QJX,INSTRUCTIVO!$QJZ:$QJZ,INSTRUCTIVO!$QKD:$QKD,INSTRUCTIVO!$QKF:$QKF,INSTRUCTIVO!$QTT:$QTT,INSTRUCTIVO!$QTV:$QTV,INSTRUCTIVO!$QTZ:$QTZ,INSTRUCTIVO!$QUB:$QUB,INSTRUCTIVO!$RDP:$RDP,INSTRUCTIVO!$RDR:$RDR,INSTRUCTIVO!$RDV:$RDV,INSTRUCTIVO!$RDX:$RDX,INSTRUCTIVO!$RNL:$RNL,INSTRUCTIVO!$RNN:$RNN,INSTRUCTIVO!$RNR:$RNR,INSTRUCTIVO!$RNT:$RNT,INSTRUCTIVO!$RXH:$RXH,INSTRUCTIVO!$RXJ:$RXJ,INSTRUCTIVO!$RXN:$RXN,INSTRUCTIVO!$RXP:$RXP,INSTRUCTIVO!$SHD:$SHD,INSTRUCTIVO!$SHF:$SHF,INSTRUCTIVO!$SHJ:$SHJ,INSTRUCTIVO!$SHL:$SHL,INSTRUCTIVO!$SQZ:$SQZ,INSTRUCTIVO!$SRB:$SRB,INSTRUCTIVO!$SRF:$SRF,INSTRUCTIVO!$SRH:$SRH,INSTRUCTIVO!$TAV:$TAV,INSTRUCTIVO!$TAX:$TAX,INSTRUCTIVO!$TBB:$TBB,INSTRUCTIVO!$TBD:$TBD,INSTRUCTIVO!$TKR:$TKR,INSTRUCTIVO!$TKT:$TKT,INSTRUCTIVO!$TKX:$TKX,INSTRUCTIVO!$TKZ:$TKZ,INSTRUCTIVO!$TUN:$TUN,INSTRUCTIVO!$TUP:$TUP,INSTRUCTIVO!$TUT:$TUT,INSTRUCTIVO!$TUV:$TUV,INSTRUCTIVO!$UEJ:$UEJ,INSTRUCTIVO!$UEL:$UEL,INSTRUCTIVO!$UEP:$UEP,INSTRUCTIVO!$UER:$UER,INSTRUCTIVO!$UOF:$UOF,INSTRUCTIVO!$UOH:$UOH,INSTRUCTIVO!$UOL:$UOL,INSTRUCTIVO!$UON:$UON,INSTRUCTIVO!$UYB:$UYB,INSTRUCTIVO!$UYD:$UYD,INSTRUCTIVO!$UYH:$UYH,INSTRUCTIVO!$UYJ:$UYJ,INSTRUCTIVO!$VHX:$VHX,INSTRUCTIVO!$VHZ:$VHZ,INSTRUCTIVO!$VID:$VID,INSTRUCTIVO!$VIF:$VIF,INSTRUCTIVO!$VRT:$VRT,INSTRUCTIVO!$VRV:$VRV,INSTRUCTIVO!$VRZ:$VRZ,INSTRUCTIVO!$VSB:$VSB,INSTRUCTIVO!$WBP:$WBP,INSTRUCTIVO!$WBR:$WBR,INSTRUCTIVO!$WBV:$WBV,INSTRUCTIVO!$WBX:$WBX,INSTRUCTIVO!$WLL:$WLL,INSTRUCTIVO!$WLN:$WLN,INSTRUCTIVO!$WLR:$WLR,INSTRUCTIVO!$WLT:$WLT,INSTRUCTIVO!$WVH:$WVH,INSTRUCTIVO!$WVJ:$WVJ,INSTRUCTIVO!$WVN:$WVN,INSTRUCTIVO!$WVP:$WVP</definedName>
    <definedName name="Z_BA27D88C_99B6_4114_86B1_CDB648D86C31_.wvu.FilterData" localSheetId="0" hidden="1">'PDA Integrado'!$A$8:$CO$245</definedName>
    <definedName name="Z_BA27D88C_99B6_4114_86B1_CDB648D86C31_.wvu.PrintArea" localSheetId="1" hidden="1">INSTRUCTIVO!$B$1:$F$48</definedName>
    <definedName name="Z_BA27D88C_99B6_4114_86B1_CDB648D86C31_.wvu.PrintArea" localSheetId="0" hidden="1">'PDA Integrado'!$A$1:$CO$246</definedName>
    <definedName name="zzzzzzzzzzzz4" localSheetId="1">#REF!</definedName>
    <definedName name="zzzzzzzzzzzz4">#REF!</definedName>
    <definedName name="zzzzzzzzzzzzzzzzzz" localSheetId="1">#REF!</definedName>
    <definedName name="zzzzzzzzzzzzzzzzzz">#REF!</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C250" i="1" l="1"/>
  <c r="BM245" i="1"/>
  <c r="BM244" i="1"/>
  <c r="BD244" i="1"/>
  <c r="BM243" i="1"/>
  <c r="BM242" i="1"/>
  <c r="BM241" i="1"/>
  <c r="BM240" i="1"/>
  <c r="BM239" i="1"/>
  <c r="BM238" i="1"/>
  <c r="BJ236" i="1"/>
  <c r="BI236" i="1"/>
  <c r="BM236" i="1" s="1"/>
  <c r="BA236" i="1"/>
  <c r="BD236" i="1" s="1"/>
  <c r="AZ236" i="1"/>
  <c r="BJ235" i="1"/>
  <c r="BI235" i="1"/>
  <c r="BM235" i="1" s="1"/>
  <c r="BD235" i="1"/>
  <c r="BA235" i="1"/>
  <c r="AZ235" i="1"/>
  <c r="BM234" i="1"/>
  <c r="BJ234" i="1"/>
  <c r="BI234" i="1"/>
  <c r="BA234" i="1"/>
  <c r="AZ234" i="1"/>
  <c r="BD234" i="1" s="1"/>
  <c r="BJ233" i="1"/>
  <c r="BI233" i="1"/>
  <c r="BM233" i="1" s="1"/>
  <c r="BA233" i="1"/>
  <c r="AZ233" i="1"/>
  <c r="BD233" i="1" s="1"/>
  <c r="BJ232" i="1"/>
  <c r="BI232" i="1"/>
  <c r="BM232" i="1" s="1"/>
  <c r="BA232" i="1"/>
  <c r="BD232" i="1" s="1"/>
  <c r="AZ232" i="1"/>
  <c r="BD231" i="1"/>
  <c r="I231" i="1"/>
  <c r="BD230" i="1"/>
  <c r="I230" i="1"/>
  <c r="BD229" i="1"/>
  <c r="I229" i="1"/>
  <c r="BD228" i="1"/>
  <c r="I228" i="1"/>
  <c r="BD227" i="1"/>
  <c r="I227" i="1"/>
  <c r="I226" i="1"/>
  <c r="I225" i="1"/>
  <c r="I224" i="1"/>
  <c r="BD223" i="1"/>
  <c r="I223" i="1"/>
  <c r="BD222" i="1"/>
  <c r="I222" i="1"/>
  <c r="BD221" i="1"/>
  <c r="I221" i="1"/>
  <c r="BD220" i="1"/>
  <c r="I220" i="1"/>
  <c r="BD219" i="1"/>
  <c r="I219" i="1"/>
  <c r="I218" i="1"/>
  <c r="BM217" i="1"/>
  <c r="BM215" i="1"/>
  <c r="I211" i="1"/>
  <c r="I210" i="1"/>
  <c r="I209" i="1"/>
  <c r="I208" i="1"/>
  <c r="I207" i="1"/>
  <c r="I206" i="1"/>
  <c r="I205" i="1"/>
  <c r="I204" i="1"/>
  <c r="BD203" i="1"/>
  <c r="BD202" i="1"/>
  <c r="BD201" i="1"/>
  <c r="BD200" i="1"/>
  <c r="BD199" i="1"/>
  <c r="BM198" i="1"/>
  <c r="BD197" i="1"/>
  <c r="BD196" i="1"/>
  <c r="BD195" i="1"/>
  <c r="BD194" i="1"/>
  <c r="BM193" i="1"/>
  <c r="BM176" i="1"/>
  <c r="BD176" i="1"/>
  <c r="BM175" i="1"/>
  <c r="BD175" i="1"/>
  <c r="BL174" i="1"/>
  <c r="BK174" i="1"/>
  <c r="BJ174" i="1"/>
  <c r="BI174" i="1"/>
  <c r="BM174" i="1" s="1"/>
  <c r="BD174" i="1"/>
  <c r="BB174" i="1"/>
  <c r="BM167" i="1"/>
  <c r="BM166" i="1"/>
  <c r="BD166" i="1"/>
  <c r="BM165" i="1"/>
  <c r="BD165" i="1"/>
  <c r="BM164" i="1"/>
  <c r="BD164" i="1"/>
  <c r="BM162" i="1"/>
  <c r="BD162" i="1"/>
  <c r="BM161" i="1"/>
  <c r="BD161" i="1"/>
  <c r="BM160" i="1"/>
  <c r="BD160" i="1"/>
  <c r="BM159" i="1"/>
  <c r="BD159" i="1"/>
  <c r="BM158" i="1"/>
  <c r="BD158" i="1"/>
  <c r="BM155" i="1"/>
  <c r="BA155" i="1"/>
  <c r="AZ155" i="1"/>
  <c r="BD155" i="1" s="1"/>
  <c r="BM154" i="1"/>
  <c r="BD154" i="1"/>
  <c r="BA154" i="1"/>
  <c r="AZ154" i="1"/>
  <c r="BM153" i="1"/>
  <c r="BD153" i="1"/>
  <c r="BM152" i="1"/>
  <c r="BD152" i="1"/>
  <c r="BM151" i="1"/>
  <c r="BD151" i="1"/>
  <c r="BA151" i="1"/>
  <c r="AZ151" i="1"/>
  <c r="BM150" i="1"/>
  <c r="BD150" i="1"/>
  <c r="BM149" i="1"/>
  <c r="BD149" i="1"/>
  <c r="BM148" i="1"/>
  <c r="BD148" i="1"/>
  <c r="BM147" i="1"/>
  <c r="BD147" i="1"/>
  <c r="BM146" i="1"/>
  <c r="BD146" i="1"/>
  <c r="BM145" i="1"/>
  <c r="BD145" i="1"/>
  <c r="BM144" i="1"/>
  <c r="BD144" i="1"/>
  <c r="BM143" i="1"/>
  <c r="BA143" i="1"/>
  <c r="BD143" i="1" s="1"/>
  <c r="AZ143" i="1"/>
  <c r="BM142" i="1"/>
  <c r="BA142" i="1"/>
  <c r="AZ142" i="1"/>
  <c r="BD142" i="1" s="1"/>
  <c r="BM141" i="1"/>
  <c r="BA141" i="1"/>
  <c r="BD141" i="1" s="1"/>
  <c r="AZ141" i="1"/>
  <c r="BM132" i="1"/>
  <c r="BD132" i="1"/>
  <c r="BM131" i="1"/>
  <c r="BD131" i="1"/>
  <c r="BM130" i="1"/>
  <c r="BD130" i="1"/>
  <c r="BM128" i="1"/>
  <c r="BD128" i="1"/>
  <c r="BM127" i="1"/>
  <c r="BD127" i="1"/>
  <c r="BM125" i="1"/>
  <c r="BD125" i="1"/>
  <c r="BM123" i="1"/>
  <c r="BM122" i="1"/>
  <c r="BD122" i="1"/>
  <c r="BM121" i="1"/>
  <c r="BD121" i="1"/>
  <c r="BM120" i="1"/>
  <c r="BD120" i="1"/>
  <c r="BM118" i="1"/>
  <c r="BD118" i="1"/>
  <c r="BM115" i="1"/>
  <c r="BD115" i="1"/>
  <c r="BM114" i="1"/>
  <c r="BD114" i="1"/>
  <c r="BM112" i="1"/>
  <c r="BM99" i="1"/>
  <c r="BD99" i="1"/>
  <c r="BM98" i="1"/>
  <c r="BD98" i="1"/>
  <c r="BM97" i="1"/>
  <c r="BD97" i="1"/>
  <c r="BM96" i="1"/>
  <c r="BD96" i="1"/>
  <c r="BM95" i="1"/>
  <c r="BD95" i="1"/>
  <c r="BM94" i="1"/>
  <c r="BD94" i="1"/>
  <c r="BM93" i="1"/>
  <c r="BD93" i="1"/>
  <c r="BM92" i="1"/>
  <c r="BD92" i="1"/>
  <c r="BM91" i="1"/>
  <c r="BD91" i="1"/>
  <c r="BM90" i="1"/>
  <c r="BD90" i="1"/>
  <c r="BM89" i="1"/>
  <c r="BD89" i="1"/>
  <c r="BM88" i="1"/>
  <c r="BD88" i="1"/>
  <c r="BM87" i="1"/>
  <c r="BD87" i="1"/>
  <c r="BM86" i="1"/>
  <c r="BD86" i="1"/>
  <c r="BM85" i="1"/>
  <c r="BD85" i="1"/>
  <c r="BM84" i="1"/>
  <c r="BD84" i="1"/>
  <c r="BM83" i="1"/>
  <c r="BD83" i="1"/>
  <c r="BM82" i="1"/>
  <c r="BD82" i="1"/>
  <c r="BM81" i="1"/>
  <c r="BD81" i="1"/>
  <c r="BM80" i="1"/>
  <c r="BD80" i="1"/>
  <c r="BM79" i="1"/>
  <c r="BD79" i="1"/>
  <c r="BM78" i="1"/>
  <c r="BD78" i="1"/>
  <c r="BM77" i="1"/>
  <c r="BD77" i="1"/>
  <c r="BM76" i="1"/>
  <c r="BD76" i="1"/>
  <c r="BM75" i="1"/>
  <c r="BD75" i="1"/>
  <c r="BM74" i="1"/>
  <c r="BD74" i="1"/>
  <c r="BM73" i="1"/>
  <c r="BD73" i="1"/>
  <c r="BM72" i="1"/>
  <c r="BD72" i="1"/>
  <c r="BM71" i="1"/>
  <c r="BD71" i="1"/>
  <c r="BM70" i="1"/>
  <c r="BD70" i="1"/>
  <c r="BM69" i="1"/>
  <c r="BD69" i="1"/>
  <c r="BM68" i="1"/>
  <c r="BD68" i="1"/>
  <c r="BM67" i="1"/>
  <c r="BD67" i="1"/>
  <c r="BM66" i="1"/>
  <c r="BD66" i="1"/>
  <c r="BM65" i="1"/>
  <c r="BD65" i="1"/>
  <c r="BM64" i="1"/>
  <c r="BD64" i="1"/>
  <c r="BM63" i="1"/>
  <c r="BD63" i="1"/>
  <c r="BM62" i="1"/>
  <c r="BD62" i="1"/>
  <c r="BM61" i="1"/>
  <c r="BD61" i="1"/>
  <c r="BM60" i="1"/>
  <c r="BD60" i="1"/>
  <c r="BM59" i="1"/>
  <c r="BD59" i="1"/>
  <c r="BM58" i="1"/>
  <c r="BM57" i="1"/>
  <c r="BD57" i="1"/>
  <c r="BM56" i="1"/>
  <c r="BD56" i="1"/>
  <c r="BM55" i="1"/>
  <c r="BD55" i="1"/>
  <c r="BM54" i="1"/>
  <c r="BM53" i="1"/>
  <c r="BD53" i="1"/>
  <c r="BM52" i="1"/>
  <c r="BD52" i="1"/>
  <c r="BM51" i="1"/>
  <c r="BD51" i="1"/>
  <c r="BM49" i="1"/>
  <c r="BD49" i="1"/>
  <c r="BM48" i="1"/>
  <c r="BD48" i="1"/>
  <c r="BM44" i="1"/>
  <c r="BD44" i="1"/>
  <c r="BM43" i="1"/>
  <c r="BD43" i="1"/>
  <c r="BL42" i="1"/>
  <c r="BJ42" i="1"/>
  <c r="BM42" i="1" s="1"/>
  <c r="BI42" i="1"/>
  <c r="BD42" i="1"/>
  <c r="BM37" i="1"/>
  <c r="BD37" i="1"/>
  <c r="BM36" i="1"/>
  <c r="BD36" i="1"/>
  <c r="BM35" i="1"/>
  <c r="BD35" i="1"/>
  <c r="BM34" i="1"/>
  <c r="BD34" i="1"/>
  <c r="BM33" i="1"/>
  <c r="BD33" i="1"/>
  <c r="BM32" i="1"/>
  <c r="BD32" i="1"/>
  <c r="BL31" i="1"/>
  <c r="BM31" i="1" s="1"/>
  <c r="BK31" i="1"/>
  <c r="BJ31" i="1"/>
  <c r="BI31" i="1"/>
  <c r="BD31" i="1"/>
  <c r="BM30" i="1"/>
  <c r="BD30" i="1"/>
  <c r="BJ29" i="1"/>
  <c r="BM29" i="1" s="1"/>
  <c r="BI29" i="1"/>
  <c r="BM28" i="1"/>
  <c r="BD28" i="1"/>
  <c r="BM27" i="1"/>
  <c r="BD27" i="1"/>
  <c r="BM23" i="1"/>
  <c r="BD23" i="1"/>
  <c r="BM22" i="1"/>
  <c r="BD22" i="1"/>
  <c r="BM21" i="1"/>
  <c r="BD21" i="1"/>
  <c r="BM20" i="1"/>
  <c r="BD20" i="1"/>
  <c r="BM19" i="1"/>
  <c r="BD19" i="1"/>
  <c r="BM18" i="1"/>
  <c r="BD18" i="1"/>
  <c r="BM17" i="1"/>
  <c r="BD17" i="1"/>
  <c r="BD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Yulieth Pauline Villamizar Quiroga</author>
    <author>Cielo Patricia Criollo Obando</author>
  </authors>
  <commentList>
    <comment ref="G42" authorId="0" shapeId="0" xr:uid="{8C2DE232-5B8C-4AB9-A92C-4D123B1A5983}">
      <text>
        <r>
          <rPr>
            <b/>
            <sz val="9"/>
            <color indexed="81"/>
            <rFont val="Tahoma"/>
            <family val="2"/>
          </rPr>
          <t>Yulieth Pauline Villamizar Quiroga:</t>
        </r>
        <r>
          <rPr>
            <sz val="9"/>
            <color indexed="81"/>
            <rFont val="Tahoma"/>
            <family val="2"/>
          </rPr>
          <t xml:space="preserve">
Se modifica según requerimiento del 8/06/2018</t>
        </r>
      </text>
    </comment>
    <comment ref="P42" authorId="0" shapeId="0" xr:uid="{84A65E98-6DD1-4D7B-B27F-3523C1ADC401}">
      <text>
        <r>
          <rPr>
            <b/>
            <sz val="9"/>
            <color indexed="81"/>
            <rFont val="Tahoma"/>
            <family val="2"/>
          </rPr>
          <t>Yulieth Pauline Villamizar Quiroga:</t>
        </r>
        <r>
          <rPr>
            <sz val="9"/>
            <color indexed="81"/>
            <rFont val="Tahoma"/>
            <family val="2"/>
          </rPr>
          <t xml:space="preserve">
Se modifica según solicitud del 8/06/2018</t>
        </r>
      </text>
    </comment>
    <comment ref="AF101" authorId="1" shapeId="0" xr:uid="{764A77AB-B782-4D29-9364-15F4C7FD2D48}">
      <text>
        <r>
          <rPr>
            <b/>
            <sz val="9"/>
            <color indexed="81"/>
            <rFont val="Tahoma"/>
            <family val="2"/>
          </rPr>
          <t>Cielo Patricia Criollo Obando:</t>
        </r>
        <r>
          <rPr>
            <sz val="9"/>
            <color indexed="81"/>
            <rFont val="Tahoma"/>
            <family val="2"/>
          </rPr>
          <t xml:space="preserve">
cambio de PEI Planta Ajustada de la Entidad
</t>
        </r>
      </text>
    </comment>
    <comment ref="G179" authorId="1" shapeId="0" xr:uid="{61EEFC4C-55C8-417C-A355-C6D674809F5D}">
      <text>
        <r>
          <rPr>
            <b/>
            <sz val="9"/>
            <color indexed="81"/>
            <rFont val="Tahoma"/>
            <family val="2"/>
          </rPr>
          <t xml:space="preserve">Cielo Patricia Criollo Obando
PEI el indicador es el 
ponderado del PAI </t>
        </r>
      </text>
    </comment>
    <comment ref="AF193" authorId="0" shapeId="0" xr:uid="{FD4F50A7-EBB8-4ED8-933B-A787392BAAFC}">
      <text>
        <r>
          <rPr>
            <b/>
            <sz val="9"/>
            <color indexed="81"/>
            <rFont val="Tahoma"/>
            <family val="2"/>
          </rPr>
          <t>Yulieth Pauline Villamizar Quiroga:</t>
        </r>
        <r>
          <rPr>
            <sz val="9"/>
            <color indexed="81"/>
            <rFont val="Tahoma"/>
            <family val="2"/>
          </rPr>
          <t xml:space="preserve">
9/07/2018: Se cambio a presupuesto comprometido porque en la fila 9 esta el de SISMEG que es presupuesto obligado</t>
        </r>
      </text>
    </comment>
    <comment ref="P241" authorId="0" shapeId="0" xr:uid="{55ECE86B-57E7-4A52-8EAA-99990F82DF7F}">
      <text>
        <r>
          <rPr>
            <b/>
            <sz val="9"/>
            <color indexed="81"/>
            <rFont val="Tahoma"/>
            <family val="2"/>
          </rPr>
          <t>Yulieth Pauline Villamizar Quiroga:</t>
        </r>
        <r>
          <rPr>
            <sz val="9"/>
            <color indexed="81"/>
            <rFont val="Tahoma"/>
            <family val="2"/>
          </rPr>
          <t xml:space="preserve">
Se modifica al 90 % según MEM18-00011668
</t>
        </r>
      </text>
    </comment>
    <comment ref="AF241" authorId="0" shapeId="0" xr:uid="{99745837-D64E-4DAA-91C7-AC36733CD031}">
      <text>
        <r>
          <rPr>
            <b/>
            <sz val="9"/>
            <color indexed="81"/>
            <rFont val="Tahoma"/>
            <family val="2"/>
          </rPr>
          <t>Yulieth Pauline Villamizar Quiroga:</t>
        </r>
        <r>
          <rPr>
            <sz val="9"/>
            <color indexed="81"/>
            <rFont val="Tahoma"/>
            <family val="2"/>
          </rPr>
          <t xml:space="preserve">
mem</t>
        </r>
      </text>
    </comment>
    <comment ref="AF242" authorId="0" shapeId="0" xr:uid="{2B4C0736-D58B-4E41-B746-6F07459F9574}">
      <text>
        <r>
          <rPr>
            <b/>
            <sz val="9"/>
            <color indexed="81"/>
            <rFont val="Tahoma"/>
            <family val="2"/>
          </rPr>
          <t>Yulieth Pauline Villamizar Quiroga:</t>
        </r>
        <r>
          <rPr>
            <sz val="9"/>
            <color indexed="81"/>
            <rFont val="Tahoma"/>
            <family val="2"/>
          </rPr>
          <t xml:space="preserve">
mem</t>
        </r>
        <r>
          <rPr>
            <b/>
            <sz val="9"/>
            <color indexed="81"/>
            <rFont val="Tahoma"/>
            <family val="2"/>
          </rPr>
          <t>Cielo Patricia Criollo Obando:</t>
        </r>
        <r>
          <rPr>
            <sz val="9"/>
            <color indexed="81"/>
            <rFont val="Tahoma"/>
            <family val="2"/>
          </rPr>
          <t xml:space="preserve">
mem18-00012407
</t>
        </r>
      </text>
    </comment>
    <comment ref="AF243" authorId="0" shapeId="0" xr:uid="{E5E4BD30-25AC-4DB8-BDCD-A0B925CF181C}">
      <text>
        <r>
          <rPr>
            <b/>
            <sz val="9"/>
            <color indexed="81"/>
            <rFont val="Tahoma"/>
            <family val="2"/>
          </rPr>
          <t>Yulieth Pauline Villamizar Quiroga:</t>
        </r>
        <r>
          <rPr>
            <sz val="9"/>
            <color indexed="81"/>
            <rFont val="Tahoma"/>
            <family val="2"/>
          </rPr>
          <t xml:space="preserve">
MEM 18-00011457</t>
        </r>
      </text>
    </comment>
    <comment ref="AZ243" authorId="0" shapeId="0" xr:uid="{1AD2A144-C445-4724-9330-81C32F287132}">
      <text>
        <r>
          <rPr>
            <b/>
            <sz val="9"/>
            <color indexed="81"/>
            <rFont val="Tahoma"/>
            <family val="2"/>
          </rPr>
          <t>Yulieth Pauline Villamizar Quiroga:</t>
        </r>
        <r>
          <rPr>
            <sz val="9"/>
            <color indexed="81"/>
            <rFont val="Tahoma"/>
            <family val="2"/>
          </rPr>
          <t xml:space="preserve">
Se modifica informe del I trimestre según solicitud del 23/05/2018</t>
        </r>
      </text>
    </comment>
  </commentList>
</comments>
</file>

<file path=xl/sharedStrings.xml><?xml version="1.0" encoding="utf-8"?>
<sst xmlns="http://schemas.openxmlformats.org/spreadsheetml/2006/main" count="5906" uniqueCount="2109">
  <si>
    <t>FORMATO PLAN DE ACCION</t>
  </si>
  <si>
    <t>PLANEACIÓN INSTITUCIONAL</t>
  </si>
  <si>
    <t>UNIDAD NACIONAL DE PROTECCION</t>
  </si>
  <si>
    <t>PROCESO Y/O DEPENDENCIA:</t>
  </si>
  <si>
    <t>NOMBRE DEL LIDER Y/O JEFE DEL PROCESO:</t>
  </si>
  <si>
    <t xml:space="preserve">VIGENCIA DEL PLAN Y SEGUIMIENTO: </t>
  </si>
  <si>
    <t>PLAN NACIONAL DE DESARROLLO</t>
  </si>
  <si>
    <t>PLAN SECTORIAL</t>
  </si>
  <si>
    <t>MIPG</t>
  </si>
  <si>
    <t xml:space="preserve">PLANEACION ESTRATEGICA UNP </t>
  </si>
  <si>
    <t xml:space="preserve">PLAN DE ACCIÒN INSTITUCIONAL </t>
  </si>
  <si>
    <t>CUMPLIMIENTO POR VIGENCIA PEI</t>
  </si>
  <si>
    <t>PROGRAMADOR DE ACTIVIDADES PARA LA VIGENCIA ACTUAL</t>
  </si>
  <si>
    <t>MEDICIÓN DE CUMPLIMIENTO</t>
  </si>
  <si>
    <t>PLAN AL QUE PERTENECE</t>
  </si>
  <si>
    <t>PRODUCTO  (SOPORTE DEL CUMPLIMIENTO DE LA ACTIVIDAD)</t>
  </si>
  <si>
    <t>SEGUIMIENTO</t>
  </si>
  <si>
    <t xml:space="preserve">Estrategia Transversal </t>
  </si>
  <si>
    <t>Objetivo Plan Nacional de  Desarrollo - PND</t>
  </si>
  <si>
    <t>Estrategia del Objetivo Plan Nacional de Desarrollo-PND</t>
  </si>
  <si>
    <t>Objetivo Sectorial</t>
  </si>
  <si>
    <t>Política de Gestión y Diseño Institucional - MIPG</t>
  </si>
  <si>
    <t>Objetivo Estratégico</t>
  </si>
  <si>
    <t xml:space="preserve">Estrategia </t>
  </si>
  <si>
    <t>Actividades</t>
  </si>
  <si>
    <t>Peso de la Actividad (proceso)</t>
  </si>
  <si>
    <t>Tipo de Actividad (Principal - Segundaria)</t>
  </si>
  <si>
    <t>Periodicidad de seguimiento de la actividad</t>
  </si>
  <si>
    <t>Proceso Responsable</t>
  </si>
  <si>
    <t xml:space="preserve">Enero </t>
  </si>
  <si>
    <t xml:space="preserve">Febrero </t>
  </si>
  <si>
    <t xml:space="preserve">Marzo </t>
  </si>
  <si>
    <t xml:space="preserve">Abril </t>
  </si>
  <si>
    <t xml:space="preserve">Mayo </t>
  </si>
  <si>
    <t xml:space="preserve">Junio </t>
  </si>
  <si>
    <t xml:space="preserve">Julio </t>
  </si>
  <si>
    <t xml:space="preserve">Agosto </t>
  </si>
  <si>
    <t>Septiembre</t>
  </si>
  <si>
    <t>Octubre</t>
  </si>
  <si>
    <t>Noviembre</t>
  </si>
  <si>
    <t>Diciembre</t>
  </si>
  <si>
    <t>Nombre del Indicador</t>
  </si>
  <si>
    <t>Tipo de Indicador</t>
  </si>
  <si>
    <t>Unidad de Medida</t>
  </si>
  <si>
    <t>Formula Del Indicador para Medición de Actividades</t>
  </si>
  <si>
    <t xml:space="preserve">Componente </t>
  </si>
  <si>
    <t>Subcomponente</t>
  </si>
  <si>
    <t>Plan de Anticorrupción</t>
  </si>
  <si>
    <t xml:space="preserve">Plan de Acción </t>
  </si>
  <si>
    <t>Plan Estratégico Sectorial</t>
  </si>
  <si>
    <t>Plan Estratégico Institucional</t>
  </si>
  <si>
    <t>Plan Anual de Adquisiones</t>
  </si>
  <si>
    <t>Plan Institucional de Archivos de la Entidad ­PINAR</t>
  </si>
  <si>
    <t>Plan Anual de Vacantes</t>
  </si>
  <si>
    <t>Plan de Previsión de Recursos Humanos</t>
  </si>
  <si>
    <t xml:space="preserve">Plan Estratégico de Talento Humano
 </t>
  </si>
  <si>
    <t>Plan Institucional de Capacitación</t>
  </si>
  <si>
    <t>Plan de Incentivos Institucionales</t>
  </si>
  <si>
    <t>Plan de Trabajo Anual en Seguridad y Salud en el Trabajo</t>
  </si>
  <si>
    <t>Plan Estratégico de Tecnologías de la Información y las Comunicaciones ­ PETI</t>
  </si>
  <si>
    <t>Plan de Tratamiento de Riesgos de Seguridad y Privacidad de la Información</t>
  </si>
  <si>
    <t xml:space="preserve">Plan de Seguridad y Privacidad de la Información </t>
  </si>
  <si>
    <t>APLICA</t>
  </si>
  <si>
    <t>DEFINICIÓN DEL (LOS) PRODUCTO (S)</t>
  </si>
  <si>
    <t>Avance I Reporte</t>
  </si>
  <si>
    <t>Avance II Reporte</t>
  </si>
  <si>
    <t>Avance III Reporte</t>
  </si>
  <si>
    <t>Avance IV Reporte</t>
  </si>
  <si>
    <t xml:space="preserve">Resultado Acumulado </t>
  </si>
  <si>
    <t>Nivel de cumplimiento Plan Anticorrupción I Reporte</t>
  </si>
  <si>
    <t>Nivel de cumplimiento Plan Anticorrupción II Reporte</t>
  </si>
  <si>
    <t>Nivel de cumplimiento Plan Anticorrupción III Reporte</t>
  </si>
  <si>
    <t>Meta</t>
  </si>
  <si>
    <t>Cumplimiento de la Meta I Trimestre</t>
  </si>
  <si>
    <t>Cumplimiento de la Meta II Trimestre</t>
  </si>
  <si>
    <t>Cumplimiento de la Meta III Trimestre</t>
  </si>
  <si>
    <t>Cumplimiento de la Meta IV Trimestre</t>
  </si>
  <si>
    <t>Cumplimiento de la Estrategia</t>
  </si>
  <si>
    <t>FECHA I REPORTE</t>
  </si>
  <si>
    <t xml:space="preserve">Numerador del Indicador </t>
  </si>
  <si>
    <t>Denominador del Indicador</t>
  </si>
  <si>
    <t>ANÁLISIS DEL INDICADOR I REPORTE</t>
  </si>
  <si>
    <t xml:space="preserve"> SOPORTE DEL INDICADOR I REPORTE
(REGISTRO - EVIDENCIAS)</t>
  </si>
  <si>
    <t>EJECUCIÓN DE LAS ACTIVIDADES I REPORTE (LOGROS - AVANCES EN LAS ACTIVIDADES)</t>
  </si>
  <si>
    <t xml:space="preserve"> DIFICULTADES PRESENTADAS EN EL DESARROLLO DE LAS ACTIVIDADES I REPORTE</t>
  </si>
  <si>
    <t>FECHA II REPORTE</t>
  </si>
  <si>
    <t>ANÁLISIS DEL INDICADOR II REPORTE</t>
  </si>
  <si>
    <t xml:space="preserve"> SOPORTE DEL INDICADOR II REPORTE
(REGISTRO - EVIDENCIAS)</t>
  </si>
  <si>
    <t>EJECUCIÓN DE LAS ACTIVIDADES II REPORTE (LOGROS - AVANCES EN LAS ACTIVIDADES)</t>
  </si>
  <si>
    <t xml:space="preserve"> DIFICULTADES PRESENTADAS EN EL DESARROLLO DE LAS ACTIVIDADES  II REPORTE</t>
  </si>
  <si>
    <t>FECHA IIIREPORTE</t>
  </si>
  <si>
    <t>ANÁLISIS DEL INDICADOR III REPORTE</t>
  </si>
  <si>
    <t xml:space="preserve"> SOPORTE DEL INDICADOR III REPORTE
(REGISTRO - EVIDENCIAS)</t>
  </si>
  <si>
    <t>EJECUCIÓN DE LAS ACTIVIDADES III REPORTE  (LOGROS - AVANCES EN LAS ACTIVIDADES)</t>
  </si>
  <si>
    <t xml:space="preserve"> DIFICULTADES PRESENTADAS EN EL DESARROLLO DE LAS ACTIVIDADES III REPORTE </t>
  </si>
  <si>
    <t>FECHA IV REPORTE</t>
  </si>
  <si>
    <t>ANÁLISIS DEL INDICADOR IV REPORTE</t>
  </si>
  <si>
    <t xml:space="preserve"> SOPORTE DEL INDICADOR IV REPORTE
(REGISTRO - EVIDENCIAS)</t>
  </si>
  <si>
    <t>EJECUCIÓN DE LAS ACTIVIDADES IV REPORTE  (LOGROS - AVANCES EN LAS ACTIVIDADES)</t>
  </si>
  <si>
    <t xml:space="preserve"> DIFICULTADES PRESENTADAS EN EL DESARROLLO DE LAS ACTIVIDADES IV REPORTE </t>
  </si>
  <si>
    <t>Buen Gobierno</t>
  </si>
  <si>
    <t>Fortalecer las instituciones democráticas para la promoción, respeto y protección de derechos humanos, la construcción de acuerdos sociales incluyentes y la gestión pacífica de conflictos.</t>
  </si>
  <si>
    <t>Gobierno enfocado hacia la ejecución del Gobierno y áreas estratégicas</t>
  </si>
  <si>
    <t>Fortalecer la gestión Institucional para el buen gobierno</t>
  </si>
  <si>
    <t>Fortalecimiento organizacional y simplificación de procesos</t>
  </si>
  <si>
    <t>Avanzar en la Gestión de la Calidad con la convicción que es la mejor forma para satisfacer plenamente a todos los usuarios y alcanzar el grado de excelencia que nos permita continuar con la certificación en ISO9001 Y NTCGP1000</t>
  </si>
  <si>
    <t>Liderar la implementación de Modelo Integrado de Planeación y Gestión</t>
  </si>
  <si>
    <t>Coordinar  la aplicación de la herramienta de autodiagnóstico diseñada por la Función Pública, para la  formulación del Plan de adecuaciones y ajustes para la implementación del MIPG</t>
  </si>
  <si>
    <t>Principal</t>
  </si>
  <si>
    <t>Trimestral</t>
  </si>
  <si>
    <t>ADMINISTRACIÓN DEL SISTEMA DE GESTIÓN INTEGRADO</t>
  </si>
  <si>
    <t>NA</t>
  </si>
  <si>
    <t>Ejecución de herramienta de autodiagnóstico MIP</t>
  </si>
  <si>
    <t>Eficacia</t>
  </si>
  <si>
    <t>Número</t>
  </si>
  <si>
    <t>15 Autodiagnósticos</t>
  </si>
  <si>
    <t>Aplica</t>
  </si>
  <si>
    <t>Se evidencia que el 93% de los autodiagnósticos se desarrollaron de manera satisfactoria, quedando el 7% correspondiente a 1 (uno) autodiagnóstico por temas ajenos a la OAPI</t>
  </si>
  <si>
    <t>Autodiagnósticos firmados y actas que reposan en el archivo de la OAPI</t>
  </si>
  <si>
    <t>Se organizaron grupos de trabajo para realizar los autodiagnósticos de forma ágil y eficiente y así consolidarlos para final de Marzo como se tenia establecido</t>
  </si>
  <si>
    <t>Quedo pendiente el autodiagnóstico de control interno, aunque se programo la reunión con la jefe de del área, solicitó la reprogramación del autodiagnóstico por encontrarse realizando un tema con un ente de control, hasta la fecha esa oficina no ha dado el espacio para la realización de la actividad</t>
  </si>
  <si>
    <t xml:space="preserve">Se logro desarrollar el autodiagnóstico faltante de la oficina de control interno, completando el total de los autodiagnósticos programados, obteniendo el avance total del 100% de la meta </t>
  </si>
  <si>
    <t>Autodiagnóstico firmado y acta que reposa en el archivo de la OAPI</t>
  </si>
  <si>
    <t>Se realizo el autodiagnóstico de la política de Control  interno, siendo entregado a finales del mes de Junio</t>
  </si>
  <si>
    <t xml:space="preserve">No presento ninguna dificultad </t>
  </si>
  <si>
    <t xml:space="preserve">Buen Gobierno </t>
  </si>
  <si>
    <t xml:space="preserve">Formular el plan de adecuaciones y ajustes para la implementación del MIPG en la Entidad, incluyendo las GURP y Oficinas a nivel nacional. </t>
  </si>
  <si>
    <t>Semestral</t>
  </si>
  <si>
    <t>Formulación Plan de adecuaciones y ajustes del MIPG</t>
  </si>
  <si>
    <t>Plan de adecuaciones y ajustes del MIPG</t>
  </si>
  <si>
    <t xml:space="preserve">NA </t>
  </si>
  <si>
    <t>Se formuló el plan de adecuaciones y ajustes para la implementación (MIPG) al 30 de Junio,  alcanzando la totalidad del cumplimiento de la meta para el año. sin embargo se encuentra para aprobación del comité Institucional de Gestión y Desempeño.</t>
  </si>
  <si>
    <t>Documento Plan de ajustes y adecuaciones
Actas de Mesa de trabajo</t>
  </si>
  <si>
    <t>El plan se elaboró de manera participativa, con la mayoría de los entrevistados de los autodiagnósticos. El plan se encuentra en espera de ser aprobado por el comité</t>
  </si>
  <si>
    <t>Al cierre del trimestre, no se contó con la propuesta  de actividades por parte de algunos grupos, sin embargo se realiza el ejercicio con los resultados obtenidos</t>
  </si>
  <si>
    <t>Socializar con cada uno de los procesos el Modelo Operativo del Modelo Integrado de Planeación y Gestión</t>
  </si>
  <si>
    <t>Socialización del MIPG</t>
  </si>
  <si>
    <t>Porcentaje</t>
  </si>
  <si>
    <t xml:space="preserve">(Número total de procesos del SGI socializados en MIPG/ total de procesos del SGI
</t>
  </si>
  <si>
    <t xml:space="preserve">Se realizaron actividades a 12 de los 14 procesos del SGI, obteniendo un avance del 86% de la meta y quedando pendiente dos procesos por socializar en MIPG:  Gestión Evaluación del Riesgo y Gestión Especializada de seguridad y protección </t>
  </si>
  <si>
    <t>Carpeta Física en la OAPI</t>
  </si>
  <si>
    <t>Se realizaron las siguientes actividades: Socialización MIPG General Control interno y Auditoría (24 de Enero)
Socialización MIPG  - DPE - ASGI (26 de Febrero)
Socialización General Líderes de proceso:
Gestión Medidas de Protección (22 de Marzo)
Gestión Financiera (23 de Marzo)
Gestión Adquisición y Administración de Bienes y Servicios (23 de Marzo)
Gestión Administrativa (23 de Marzo)
Gestión Control Disciplinario Interno (23 de Marzo)
Gestión Jurídica (23 de Marzo)
Gestión Talento Humano ( 23 de Marzo)
Direccionamiento y Planeación Estratégica ( 23 de Marzo)
Administración del Sistema de Gestión Integrada (23 de Marzo)
Gestión Tecnológica (23 de marzo)
Gestión del Servicio al Ciudadano (23 de Marzo)</t>
  </si>
  <si>
    <t>se presentaron inconveniente con algunas dependencias por disponibilidad de tiempo de su jefes por lo que en  2  proceso GES Y GER  no recibieron a hasta la fecha la socialización por parte del la OPI</t>
  </si>
  <si>
    <t>Se realizaron actividades a los 2 procesos del SGI que hacian falta, obteniendo un avance del 100% de la meta</t>
  </si>
  <si>
    <t>Se realizaron las siguientes actividades: Socialización MIPG con Gestión Evaluación del Riesgo y Gestión Especializada de seguridad y protección  los días 11 y 12 de Abril</t>
  </si>
  <si>
    <t>Se presentaron inconvenienteste con algunas dependencias por disponibilidad de tiempo de su jefes por lo que en  2  proceso GES Y GER  no recibieron hasta la fecha la socialización por parte del la OPI</t>
  </si>
  <si>
    <t xml:space="preserve">Ejecutar  las actividades del grupo del Plan de Adecuaciones y ajustes para la implementación del MIPG </t>
  </si>
  <si>
    <t>Ejecución Plan de Adecuaciones</t>
  </si>
  <si>
    <t>(Número  de actividades de implementación del MIPG realizadas en el periodo)/(Número de actividades de  implementación del MIPG  aprobados para el periodo)x100</t>
  </si>
  <si>
    <t>Con relación a este indicador, es necesario precisar que el Plan de Ajustes y Adecuaciones , a la fecha no ha sido aprobado por el Comité Institucional de Gestión y desempeño, no obstante de acuerdo al plan están programadas las siguientes actividades para este trimestre las cuales fueron ejecutadas por las dependencias responsables, cumpliendo con el 100%  del cumplimiento</t>
  </si>
  <si>
    <t>1. Acto Administrativo de actualización de Plataforma estratégica, Misión,Visión y Objetivos Estratégicos actualizados
2. Acto Administrativo que actualice  los lineamientos para la formulación y seguimiento de los indicadores de Gestión.
3.Formato de Plan Acción Actualizado
4. Plan de Acción integrado y publicado
5. Metodología para laformulación de estratégias, elaboración de planes y formulación de indicadores documentada
6. Modelo de operación por procesos rediseñado
7.  Autorevisiones por proceso documentadas e implementadas8.Código de integridad definido 
9. Contexto Estratégico</t>
  </si>
  <si>
    <t>1. Actualizar y aprobar  la plataforma estratégica de la entidad (misión, visión y objetivos estratégicos)
2. Revisar y actualizar los lineamientos para la formulación y seguimiento de los indicadores de Gestión (Res 726 de 2015 y 916 de 2016)
3. Actualizar el formato de plan de acción de acuerdo a los nuevos lineamientos establecidos en el Decreto 612 de 2018
4. Integrar los diferentes planes de la entidad en 1 solo plan de acción 
5. Documentar la metodología para la elaboración de planes y formulación de estrategias e indicadores de gestión y seguimiento, en consonancia con la programación presupuestal y la participación ciudadana
6. Rediseñar modelo de operación por procesos de la entidad alineado con los requisitos del MIPG
 7.Documentar e implementar las autorevisiones por proceso
8. Realizar ejercicio participativo para definit los 2 valores adicionales que se incluiran en ek código de integridad
9. Establecer el contexto estratégico de la entidad</t>
  </si>
  <si>
    <t>No presento ninguna dificultad</t>
  </si>
  <si>
    <t>Actualizar la documentación de cada uno de los procesos  del SGI acorde a los lineamientos del MIPG, de acuerdo al plan de adecuaciones y ajustes para la implementación del MIP, y según demanda de los procesos  Actualizar  plan maestro de documentos</t>
  </si>
  <si>
    <t>Anual</t>
  </si>
  <si>
    <t>Actualización documental</t>
  </si>
  <si>
    <t xml:space="preserve">(Número total de documentos actualizados en el listado maestro en el periodo. / Número total de solicitudes de creación, modificación y anulación de documentos recibidas en el trimestre) *100 </t>
  </si>
  <si>
    <t xml:space="preserve">Se cumplió con la meta establecida </t>
  </si>
  <si>
    <t xml:space="preserve">Para este periodo se realizaron, 13 Creaciones, 26 Modificaciones y
12 Anulación </t>
  </si>
  <si>
    <t>No se presentó ninguna dificultad en el proceso</t>
  </si>
  <si>
    <t>Se cumplió con todos los requeirmientos de creación,anulación y modificación requeridas en el periodo cumpliendo en el 100%</t>
  </si>
  <si>
    <t>Reposan de manera físca en el archivo de gestion del SGI en la OAPI</t>
  </si>
  <si>
    <t xml:space="preserve">Se realizaron 69 solcitudes de creación, 29 solcitudes de modificación y 11 solicitudes de anulación </t>
  </si>
  <si>
    <t xml:space="preserve"> Realizar actividades de fortalecimiento del Sistema de Gestión Integrado. Elaborar el cronograma de sensibilizaciones del SGI. Ejecutar las actividades del cronograma de sensibilizaciones del SGI.
</t>
  </si>
  <si>
    <t xml:space="preserve">Ejecución de actividades de fortalecimiento del SGI
</t>
  </si>
  <si>
    <t>(N° total de actividades fortalecimiento(sensibilizaciones, socializaciones, talleres y demás) realizadas en el periodo)/Total de actividades de fortalecimiento (sensibilizaciones, socializaciones, talleres y demás) programadas en el año.)x100</t>
  </si>
  <si>
    <t>Se cumplió la meta establecida para el primer trimestre del año con un avance del 18,75%</t>
  </si>
  <si>
    <t>Las actas reposan en las carpetas de la OAPI</t>
  </si>
  <si>
    <t>Se realizaron las siguientes actividades de fortalecimiento Fortalecimiento de Enlaces (8 de Febrero)
Gestión de Oportunidades (28 de Febrero)
Fortalecimiento de Enlaces - Documentación ( 7 de Marzo) 2 sesiones</t>
  </si>
  <si>
    <t xml:space="preserve">se cumplió con el 100% del avance establecido para el segundo trimestre en las actividades de fortalecimiento </t>
  </si>
  <si>
    <t>Planillas de Asistencia y  actas de reunión</t>
  </si>
  <si>
    <t>Mesas de Fortalecimiento de Enlaces:
26-04-2018: MIPG
31-05-2018 Mapas de Riesgo y Tablero de Mando
21-06-2018 Mapas de riesgo 2 parte
Sensibilizaciones:
28-05_2018 Gestión del cambio
28-06-2018 Gestión del conocimiento</t>
  </si>
  <si>
    <t>En las mesas no están participando la totalidad de los enlaces, lo que disminuye la posibilidad de multiplicar al interior de los procesos el conocimiento adquirido para generar propuestas de mejora</t>
  </si>
  <si>
    <t>Se cumplió con el 100% del avance establecido para el tercer trimestre en las actividades de fortalecimiento</t>
  </si>
  <si>
    <t>Planillas de Asistencia y actas de reunión</t>
  </si>
  <si>
    <t>Para este trimestre se realizaron 5 acompañamientos : Mesa de fortalecimiento de enlaces
Julio: Acciones correctivas y oportunidades de mejora; y metodologías para determinar la causa raíz – 26 de julio de 2018
Agosto: Metodología Árbol de Problemas – 30 de Agosto de 2018
Septiembre :  Socialización Plataforma Estratégica – 27 de septiembre de 2018
Jornadas  de sensibilización:  
Innovación – 30 de Julio de 2018
Socialización Guía para la formulación y seguimiento de Planes Institucionales – 23 de agosto de 2018,</t>
  </si>
  <si>
    <t>En los fortalecimientos a enlaces no estan asistiendo todos los enlaces</t>
  </si>
  <si>
    <t>Medición del proceso Administración del Sistema de Gestión Integrado . 
Indicadores de gestión (4)
Mapas de Riesgos  (7)
Producto no conforme (3)
Objetivos de calidad (4)
ACOM (4)
Plan de Acción ( 4)</t>
  </si>
  <si>
    <t>Monitoreo y Seguimiento del SGI</t>
  </si>
  <si>
    <t>(N° total de informes o reportes presentados  en el periodo)/Total de informes y reportes solicitados  en el periodo.)x100</t>
  </si>
  <si>
    <t>Se cumplió la meta establecida para el primer trimestre del año con un avance total del 28%, que se representan en 7 informes reportador y presentados</t>
  </si>
  <si>
    <t>Los informes reposan de manera física en la OAPI</t>
  </si>
  <si>
    <t>Se realizaron los siguientes informes Indicadores de gestión  último  trimestre 2017
Mapa de Riesgos por proceso último trimestre 2017
Mapa de Riesgo de corrupción último cuatrimestre 2017
Producto No conforme último cuatrimestre 2017
Objetivos de calidad último trimestre 2017
ACOM último trimestre 2017
Plan de Acción último trimestre 2017</t>
  </si>
  <si>
    <t>Se cumplió la meta establecida para el segundo trimestre del año con un avance total del 28%, que se representan en 7 informes reportador y presentados</t>
  </si>
  <si>
    <t>Se realizaron los siguientes informes  Indicadores de gestión primer trimestre del año 2018
Mapa de Riesgos por proceso primer trimestre del año 2018
Mapa de Riesgo de corrupción  primer cuatrimestre del año 2018
Producto No conforme primer trimestre del año 2018
Objetivos de calidad  primer trimestre del año 2018
ACOM  primer trimestre del año 2018
Plan de Acción primer trimestre del año 2018</t>
  </si>
  <si>
    <t>Se cumplió la meta establecida para el tercer trimestre del año con un avance total del 28%, que se representan en 7 informes reportador y presentados</t>
  </si>
  <si>
    <t xml:space="preserve">Los informes reposan de manera fisica en la OAPI </t>
  </si>
  <si>
    <t>Se realizaron y presentaron los siguientes informes correspondientes al segundo trimestre de 2018:
Indicadores de gestión, 
Mapa de Riesgos por proceso, 
Producto No conforme, Objetivos de calidad, ACOM, Plan de Acción y Mapa de Riesgo de corrupción  segundo cuatrimestre del año 2018</t>
  </si>
  <si>
    <t>Luchar contra corrupción, transparencia y rendición de cuentas</t>
  </si>
  <si>
    <t>Implementar la política pública integral de anticorrupción</t>
  </si>
  <si>
    <t>Planeación Institucional</t>
  </si>
  <si>
    <t xml:space="preserve">Mantener y reforzar las competencias del personal de la Unidad Nacional de Protección, con el fin de prestar un mejor servicio a los ciudadanos. </t>
  </si>
  <si>
    <t xml:space="preserve">Formulación, ejecución y seguimiento del plan de Anticorrupción y de Atención al Ciudadano de la Unidad  Nacional de Protección. </t>
  </si>
  <si>
    <t>DIRECCIONAMIENTO Y PLANEACIÓN ESTRATÉGICA</t>
  </si>
  <si>
    <t xml:space="preserve">Formulación y seguimientos el plan de Anticorrupción 
y de Atención al Ciudadano de la Unidad  Nacional de Protección. </t>
  </si>
  <si>
    <t xml:space="preserve">Formulación y seguimientos el plan de Anticorrupción y de Atención al Ciudadano de la Unidad  Nacional de Protección. </t>
  </si>
  <si>
    <t xml:space="preserve">Durante este trimestre se cumplió con el avance que se tenía establecido, teniendo en cuenta que para este periodo se realizo el avance del PAAC Se realizó la formulación del PAAC para la vigencia 2018 </t>
  </si>
  <si>
    <t>https://www.unp.gov.co/planeacion/Documents/PLAN%20ANTICORRUPCIO%CC%81N%202018%20(003).pdf</t>
  </si>
  <si>
    <t xml:space="preserve">I TRIMESTRE DE  2018: Se realizó  la  formulación del Plan  Anticorrupción y de Atención al Ciudadano 2018  de la Unidad  Nacional de Protección, el cual se encuentra publicado en la página web de la entidad en el link  https://www.unp.gov.co/planeacion/Documents/PLAN%20ANTICORRUPCIO%CC%81N%202018%20(003).pdf. El   seguimiento de las  50 actividades  correspondientes a los  6 componentes del PAAC se  realizará  en el  primer cuatrimestre de  2018.  </t>
  </si>
  <si>
    <t xml:space="preserve">No se evidencio ninguna dificultad </t>
  </si>
  <si>
    <t xml:space="preserve">Se realizo  monitoreo  a   50  actividades  del  Plan Anticorrupción  de  Atención al Ciudadano obteniendo como resultado de avance  acumulado el   56.92%  durante  I  Cuatrimestre de  2018  cumpliendo así con el 100% de la ejecución del indicador. </t>
  </si>
  <si>
    <t>https://www.unp.gov.co/planeacion/Documents/SGTO-P-ANTIC-ATEN-CIUD-Q1-2018.pdf</t>
  </si>
  <si>
    <r>
      <rPr>
        <b/>
        <sz val="8"/>
        <rFont val="Calibri"/>
        <family val="2"/>
        <scheme val="minor"/>
      </rPr>
      <t>Componente 1  Gestión del Riesgo de Corrupción .</t>
    </r>
    <r>
      <rPr>
        <sz val="8"/>
        <rFont val="Calibri"/>
        <family val="2"/>
        <scheme val="minor"/>
      </rPr>
      <t xml:space="preserve">    Para el  primer cuatrimestre de  2018 se realizó la proyección  de la Resolución de modificación de la Administración de la Gestión de Riesgo de  la  Entidad, de la cual fue enviada al jefe de la Oficina de Planeacion e Información y  a  la Oficina de Control Interno para sus aportes  o comentarios.  Avance  100%   Se realizaron  19 mesas de trabajo para socializar la metodología de Mapas de Riesgos de  función publica.  Avance 50%  Se  realizaron mesas de trabajos con los funcionarios y/o contratistas para formular los mapas de Riesgos de corrupción por  procesos  identificando  las actividades a desarrollar.  Avance 100%.  los lideres de los procesos aprobaron los mapas de Riesgos por  procesos y mapas de riesgos por corrupción  a corte  30 de   enero de  2018. Avance  100%. Se hizo la socialización con los representantes de los procesos  del Plan Anticorrupción y atención al Ciudadano en el componente de Gestión de Riesgos. Avance  100%.Se publicaron los mapas de Riesgos por corrupción a  fecha  30 de enero de 2018 en la pagina web de la entidad. Avance 100%. Se reporto a la oficina de control interno  de acuerdo al memorando 18-00006643 de  fecha 11 de abril del 2018 el  primer seguimiento a mapa de riesgo de corrupción y por procesos. Avance  33%. Se realizo el seguimiento y revisión a  los mapas de riesgos bajo las observaciones de la  oficina de control interno sobre la información presentada por cada proceso. Avance  33%. Se publicaron los resultados de seguimiento al primer cuatrimestre de  2018 de los mapas de riesgo de corrupción en la pagina de la  entidad para su consulta, sugiriendo y solicitando ajustes para garantizar una administración eficaz de  los riesgos. Avancé 33%.Se comunico a la Dirección y lideres de los procesos los resultados obtenidos  para el primer cuatrimestre de 2018 y sobre el seguimiento de la Oficina de  control interno de los mapas de riesgo de corrupción. Avance  33%.La  oficina de Control interno realizo conjuntamente con la oficina de planeación (OAPI) mesa de trabajo con el proceso de  gestión de medidas de protección con el propósito de  hacer las sugerencias  y recomendaciones sobre los mapas de riesgos de corrupción presentados por el proceso.  Avance  33%.
</t>
    </r>
    <r>
      <rPr>
        <b/>
        <sz val="8"/>
        <rFont val="Calibri"/>
        <family val="2"/>
        <scheme val="minor"/>
      </rPr>
      <t>Componente 2  Racionalización de tramites</t>
    </r>
    <r>
      <rPr>
        <sz val="8"/>
        <rFont val="Calibri"/>
        <family val="2"/>
        <scheme val="minor"/>
      </rPr>
      <t xml:space="preserve">: Para   el  primer cuatrimestre de  2018   el grupo de gestión informática  y   los encargados de archivo de gestión documental   están adelantando  acciones   para ejecutar  la actividad de optimizar el tramite para que pueda ser diligenciado en línea por parte del solicitante,  el cual será   reportado y evidenciado en el mes de agosto  de  2018 . Avance  0%.
</t>
    </r>
    <r>
      <rPr>
        <b/>
        <sz val="8"/>
        <rFont val="Calibri"/>
        <family val="2"/>
        <scheme val="minor"/>
      </rPr>
      <t>Componente 3  Rendición de cuentas:</t>
    </r>
    <r>
      <rPr>
        <sz val="8"/>
        <rFont val="Calibri"/>
        <family val="2"/>
        <scheme val="minor"/>
      </rPr>
      <t xml:space="preserve"> Para el  primer  cuatrimestre de  2018  se han realizado mesas de trabajo con la Oficina Asesora de Planeación e Informática y el Grupo de Planeación y Seguimiento de la SESP, los días 10 y 25 de abril de 2018, definiendo la información   que será reportada en el primer Informe de Rendición de Cuentas para la Paz. Se establecieron las 5 acciones que se serán descritas en el informe. Durante el mes de abril se ha recolectado la información necesaria para el reporte con los Grupos internos de trabajo de SESP y la Subdirección de Talento Humano. Además se asistió el 23/04/2018 a reunión de revisión en el Departamento Administrativo de la Función Pública, la reunión fue liderada por la profesional Paula Páez, quién explicó la naturaleza del reporte, evidenciando acciones de mejora en el borrador que se presentó, se reporta  el 25% debido a que la fecha de publicación del  informe en pagina web de  la entidad debe hacerse a  15 de mayo  por lo que el  50% se reportara una vez este publicado en el segundo cuatrimestre correspondiente al primer informe durante el año y el segundo informe   que corresponde  al  50% se reportara  antes del mes de diciembre para cumplir  100% de la actividad. Avance  25%. No  se ha realizado  la actividad de los boletines porque las diferentes áreas no han entregado la información solicitada para la construcción de los mismos, a excepción del   Grupo de Atención al Ciudadano que aporto  los datos. Avance  10%. En la pagina web de la entidad se encuentra publicados la ejecución  de los planes, programas y proyectos de la entidad.  Avance   100%  Dando cumplimiento  al  Cronograma enviado por el  Departamento Nacional de Planeación ,el Grupo de Atención al Ciudadano  asistió  a las Ferias Nacionales de Servicio al Ciudadano, realizadas en los municipios de Manaure-La Guajira  y Necoclí-Antioquia los días 17 de marzo y 21 de abril  de  2018 brindado  un espacio que permite realizar un acercamiento a la comunidad para informar sobre nuestro programa de protección y generar participación e integración ciudadana. Avance  33%.  Se han realizado visitas a diferentes  entidades públicas  (Mintic, Mininterior, y FNA), para determinar tanto el auditorio  como los  medios tecnológicos para la realización y transmisión de la audiencia de Rendición de Cuentas. Avance  2%. Se ha realizado la solicitud y supervisión del diseño de piezas y se están terminando de arreglar algunos detalles de las mismas. Así mismo se realizó la gestión con el Departamento de la Función Pública para llevar a cabo las jornadas de capacitación y sensibilización a todos los funcionarios y contratistas de la entidad. Esta actividad se  desarrollara  con  el lanzamiento oficial del nuevo Manual de Rendición de Cuentas a finales de mayo y en el transcurso del mes de Junio. Avance  5%
 </t>
    </r>
    <r>
      <rPr>
        <b/>
        <sz val="8"/>
        <rFont val="Calibri"/>
        <family val="2"/>
        <scheme val="minor"/>
      </rPr>
      <t>Componente 4  Mecanismos para mejorar  la  atención al ciudadano.</t>
    </r>
    <r>
      <rPr>
        <sz val="8"/>
        <rFont val="Calibri"/>
        <family val="2"/>
        <scheme val="minor"/>
      </rPr>
      <t xml:space="preserve"> Para  el primer  cuatrimestre de  2018  el Grupo de Atención  al Ciudadano realizó tres (3) mesas de trabajo con los procesos misionales a fin de  tratar temas  relevantes para  el  mejoramiento de la atención al ciudadano, espacio en el cual se realizó socialización del Procedimiento de peticiones,quejas,reclamos,sugerencias y denuncias GSC-PR-01/V6 .Avance   50%.A través de Comunicaciones Internas MEM18-00004589 - MEM18-00004591 - MEM18-00004595 dirigidas a los lideres de los procesos misionales, se invitó a trabajar en equipo, unir esfuerzos y dar lo mejor para responder oportunamente las PQRSD elevadas por los ciudadanos teniendo en cuenta que ellos son los ejes del quehacer de nuestra Entidad. Avance   75%.Se realizó socialización de los canales dispuestos por la entidad para elevar PQRS a través de redes sociales y página web de la UNP a fin  que sean conocidos por los ciudadanos. Avance  33%.. En coordinación con la Subdirección de Protección, se realizaron seis (6) videoconferencias con funcionarios y colaboradores de los Grupos Regionales de Protección a fin de sensibilizar sobre el uso adecuado del aplicativo PQRSD,sin perjuicio de lo anterior se aclara que con la regional de Popayan no fue posible realizar la videoconferencia por fallas tecnicas,no obstante esta oficina esta cumpliendo con el aplicativo. Avance  33%.  Con el fin de medir la oportunidad en la respuesta de PQRSD elevadas a la entidad, el Grupo de Atención al Ciudadano realizó seguimiento a las peticiones, evidenciando que se respondió en términos legales el 92% del total de PQRSD, y que el 8% restante no contestadas oportunamente, tiene como causa la no transferencia de las mismas en forma ágil en la herramienta de gestión documental SIGOB,al área competente de elaborar la respuesta final. Avance  100%.En cumplimiento  de las funciones  asignadas al Grupo de Atención al Ciudadano en lo atinente a realizar el seguimiento a las PQRSD elevadas ante la entidad, se adelantó el  respectivo seguimiento al total de peticiones,quejas,reclamos,sugerencias y denuncias que se elevaron durante el primer cuatrimestre del año.  Avance  100%.Para el  primer cuatrimestre de  2018 se elaboraron los informes de PQRSD correspondientes al primer cuatrimestre de 2018,para su publicación en la página web por parte de la Oficina Asesora de Planeación e Información. Avance  100%. Se elaboraron los informes consolidados de  Encuestas de Satisfacción al Ciudadano y  publicados  en la página web por parte de la Oficina Asesora de Planeación e Información. Avance  33%. Asistió  a las Ferias Nacionales de Servicio al Ciudadano, realizadas en los municipios de Manaure-La Guajira  y Necoclí-Antioquia los días 17 de marzo y 21 de abril respectivamente, brindado  un espacio que permite realizar un acercamiento a la comunidad para informar sobre nuestro programa de protección y generar participación e integración ciudadana. Avance  100%.  La oficina asesora de planeación e información, convoco  a la firma Price Waterhouse y Coopers y al Coordinador del GAC a reunión el día 05/04/2018 para poder hacer una estimación de la   Encuesta de evaluación de satisfacción de la ciudadanía, posteriormente el día 12/04/2018 fueron enviados por parte del Coordinador de la OAPI los datos solicitados por la firma PWC a fin de establecer el estimado de costos para la aplicación de la encuesta.  Avance  10%.                                                                                      
</t>
    </r>
    <r>
      <rPr>
        <b/>
        <sz val="8"/>
        <rFont val="Calibri"/>
        <family val="2"/>
        <scheme val="minor"/>
      </rPr>
      <t xml:space="preserve">Componente  5 Mecanismos para  la transparencia y acceso a la información  </t>
    </r>
    <r>
      <rPr>
        <sz val="8"/>
        <rFont val="Calibri"/>
        <family val="2"/>
        <scheme val="minor"/>
      </rPr>
      <t xml:space="preserve">Para el  primer trimestre de  2018  en la página web de la entidad se realizan constantes actualizaciones de información de acu erdo con las modificaciones reportadas por cada una de las áreas de la entidad conforme a  las disposiciones de la  Ley 1712 de 2014  en lo referente a información básica de la entidad. Avance  100%.  Se realizó el ingreso de un set de datos de 2018 correspondiente al plan anual de adquisiciones y se actualizo el set de datos de sedes y el mapa de información de sedes, además  se ingresó información del 2017 correspondiente a 7 archivos de ejecución presupuestal  mensual .  Avance  100%.  Se   elaboro la  Resolución Número 0565 - 30 de Abril 2018 de la UNP  "Por medio de la cual se definen los costos de reproducción  publicación y entrega de información pública de la Unidad Nacional de Protección -UNP". y se publico  en la página web. Avance  100%  El grupo de gestión informática y soporte técnico  adelanto   trabajo con el área de control interno . así mismo   se  remitió correo electrónico a  la oficina de control interno con el fin de  que  realicen la  revisión de la información publicada.  Avance  5%.Se está realizando la diagramación y  migración de contenido de la nueva página web.  Avance  20% . 
</t>
    </r>
    <r>
      <rPr>
        <b/>
        <sz val="8"/>
        <rFont val="Calibri"/>
        <family val="2"/>
        <scheme val="minor"/>
      </rPr>
      <t>Componente  6  Iniciativas Adicionales</t>
    </r>
    <r>
      <rPr>
        <sz val="8"/>
        <rFont val="Calibri"/>
        <family val="2"/>
        <scheme val="minor"/>
      </rPr>
      <t xml:space="preserve">  De las 10 actividades que se tienen programadas, se han realizado 2; por medio de las jornadas de inducción y reinducción, se ha dado a conocer   el  código de ética a los Funcionarios de la UNP. Además, se realizaron actividades de socialización dentro de las caminatas ecológicas realizadas tanto para funcionarios como para contratistas.  Avance  20%.   Se tiene programada 13 actividades de socialización de las cuales se han ejecutado 2. Se han socializado piezas graficas. Se estableció plan de trabajo por áreas para el año 2018 .avance  15%  </t>
    </r>
  </si>
  <si>
    <t>Demora en la entrega de los informes de avances mensual  suministrados por parte de las dependencias  responsables  ocasionando incumplimiento en el cronograma establecido para  alcanzar  la ejecución de la meta.</t>
  </si>
  <si>
    <t xml:space="preserve">Se realizo  monitoreo  a   50  actividades  del  Plan Anticorrupciòn  de  Atenciòn al Ciudadano obteniendo como resultado de avance  acumulado el   73.62%  durante  II  Cuatrimestre de  2018  cumpliendo así con el 100% de la ejecución del indicador. </t>
  </si>
  <si>
    <t>https://www.unp.gov.co/wp-content/uploads/2018/10/informe-seguimiento-al-plan-anticorrupcion-y-atencion-al-ciudadano-segundo-cuatrimestre-2018.pdf</t>
  </si>
  <si>
    <t xml:space="preserve">Componente 1  Gestión del Riesgo de Corrupción . Para el  segundo cuatrimestre de  2018  la Oficina de Control Interno hizo las observaciones correspondientes como apoyo sobre el tema  y las transmitió a La Oficina Asesora de Paneación e Información. Avance   25%.                                                                                                                                                                                                                                                                                                                                            Se dio cumplimiento  en  un 100%   en  eI  I Cuatrimestre de 2018  a la   actividad   realizar mesas de trabajos con los diferentes procesos para aplicación de la metodología de mapas de riesgos de corrupción de la vigencia  2018.  Avance  33%.                                                             Se dio cumplimiento  en  un 100%   en  eI  I Cuatrimestre de 2018  a la   actividad  realizar mesas al interior de los procesos para
formulación, documentación  y aprobación de los Mapas de
Riesgos por corrupción  Avance  33%.                                                                                                La actividad de consolidación y publicación de los mapas de riesgo de corrupción se cumplió para el segundo cuatrimestre de 2018. Avance   33%.                                                                                                                                                  Se dio cumplimiento  en  un 100%   en  eI  I Cuatrimestre de 2018  a la   actividad  realizar mesas de trabajo con líderes de procesos, servidores y contratistas de la Entidad para la socialización de los mapa de riesgos de corrupción. Avance 33%.                                                                        Se dio cumplimiento  en  un 100%   en  eI  I Cuatrimestre de 2018  a la   actividad  publicar en Intranet y página web los mapas de
riesgos de corrupción por procesos.Avance  33%.                                                  Se reporto por  correo a la oficina de control interno el dia  3/09/2018   dando alcance al memorando ID MEM00016638  con fecha del 27 de agosto de 2018,   el Seguimiento del II Cuatrimestre (mayo – agosto) de 2018  del mapa de Riesgo de Corrupción de los procesos de Administración del Sistema de Gestión Integrado y Direccionamiento y Planeacion Estategica.Avance 33%.                                                La actividad de seguimiento y evaluación a los mapas de Riesgo de Corrupción se realizo para el II Cuatrimestre de 2018.  Avance 33%                                                       Se realizó la publicación de los mapas de Riesgo de Corrupción correspondientes al II Cuatrimestre de 2018. Avance  33%                                      Se comunicaron a los procesos, los resultados obtenidos en el seguimiento y evaluación de los mapas de riesgo de corrupción  para el II Cuatrimestre de 2018. Avance   33%                                                         Luego de los resultados de monitoreo y seguimiento al segundo cuatrimestre de 2018 sobre los mapas de Riesgo de Corrupción, se  solicitan mesas de trabajo con los procesos de Gestión Financiera y Gestión Administrativa. Avance  33%                                                               Componente 2  Racionalizaciòn de tramites: Para el   segundo  cuatrimestre de  2018, el grupo de gestion informatica  y   los encargados de archivo de gestiòn documental con el contrato  No. 785 de 2018,  presentaron  para análisis el primer borrador y  realizaron ajustes. Se espera que para el mes de septiembre se apruebe el formato digital.Avance  15%.                                                                  Componente 3  Rendiciòn de cuentas:Durante el  primer semestre del año se elaboro el primer informe de rendición de cuentas para la paz teniendo en cuenta los lineamientos establecidos por función publica.Avance  100%.                                                                                            La oficina Asesora de  Planeaciòn e Informaciòn publico en la pagina web el  3 de julio de  2018 el primer informe de rendicion de cuentas de paz. Avance 100%.                                                                                                                Se elaboro  y publico el  primer  informe de gestion de la   Unidad  Nacional de  Protecciòn. Avance  100%.                                                                              La oficina de comunicaciones  realizo  cuatro boletines y socializado en redes  Avance  33%.                                                                                                           En la pagina web de la entidad se encuentra publicados la ejecuciòn  de los planes, programas y proyectos de la entidad.Avance  33%.                                                                                                                El Grupo de Atención al Ciudadano  asistió  a las Ferias Nacionales de Servicio al Ciudadano, realizadas en los municipios de Cumaribo-Vichada y San Vicente del Caguan - Caqueta los dias 23 de junio y 28 de julio respectivamente, brindado  un espacio que permite realizar un acercamiento a la comunidad para informar sobre nuestro programa de protección y generar participación e integración con la ciudadania. Avance  33%.                                                                                                           Se realizaron  actividades  de  Elaboracion de  correos electronicos  convocando  a la ciudadania,    f uncionarios   y contratistas   a participar y asistir a la rendicion de cuentas dela UNP,  Elaboracion presentación para informar que es la rendicion de cuentas y como participar ,Invitaciones elaboradas y enviadas para la audiencia de R de C y ser enviadas mediante correo electrónico y medio físico.                                                                                                                                                                                                                                                                                                                                                                                                                                                                                                                                      Invitaciones elaboradas y enviadas para la audiencia de R de C y ser enviadas mediante correo electrónico y medio físico,Material publicitario definido y publicado por los diferentes medios de comunicación y redes sociales  Avance 100%.                                                                 Se realizó Audiencia de Rendición de Cuentas el 01 de Agosto de 2018. Avance  100%.                                                                                                                              La oficina de  talento humano  en los meses de mayo y junio de 2018 realizo 17 talleres de intervención y de codigo de etica en las instalaciones de la oficina principal. Se realizaron 2 capacitaciones presenciales a los coordinadores de la entidad y una videoconferencia con las ciudades y se realizaron 7 sensibilizaciones a los grupos internos (funcionarios y contratistas) de la entidad.  la oficina de  comunicaciones  realizaro 9 publicaciones a la  ciudadania    atraves  de Twitter.Avance  89% .                    La oficina  Asesora de  Planeación  e  Informacion  realizo  y  publico  los resultados de la encuesta de evaluación de la audiencia de rendicion de cuentas  Avance  100%.                                                                                     La oficina  Asesora de Planeación e Información publico en página web las respuestas de la preguntas generadas en la audiencia de la rendición de Cuentas . Las respuestas realizadas por la ciudadanía se respondieron a través de correo electrónico   Avance  100%                     La oficina  Asesora de Planeación e Información elaboro  informe de rendicion de  cuentas  2017 de la   Unidad  Nacional  de Protección Avance  100%                                                                                                                                               La Oficina de Control Interno realizo la evaluación de la estrategia de rendición de cuentas   Avance  100%.                                                             Componente  5 Mecanismos para  la transparencia y acceso a la informaciòn.   Para  el II  cuatrimestre de  2018,  el  Coordinador  del Grupo de Atención al Ciudadano, realizó  socialización del procedimiento actual GSC-PR-01/V6, con funcionarios y colaboradores de la Subdirección Especializada de  Protección a fin de dar a conocer su  propósito, alcance y responsabilidades. 
Adicionalmente la entidad esta adelantando los contratos 046 y 785 a fin de implementar el sistema POWER FILE ,una vez sea implementado este sistema, se procedera a la actualización del procedimiento .Avance  33%.                                                                                                      El grupo de  atencion al ciudadano a través de correo informativo los dias 29/05/2018, 27/06/2018  y 22/08/2018  socializó con funcionarios y colaboradores de la entidad,  los  términos de ley que se deben tener en cuenta para brindar respuesta oportuna a las PQRSD  y la  debida atención al ciudadano, asi mismo el dia 21/08/2018 a través de Comunicaciones Internas MEM18-00016204 -  MEM18-00016207 -  MEM18-00016211 dirigidas  a los lideres de procesos misionales, se invitó a trabajar en equipo, unir esfuerzos y dar lo mejor para responder oportunamente las PQRSD elevadas por los ciudadanos teniendo en cuenta que ellos son el eje del quehacer de nuestra Entidad.   Avance  33% .                                          El grupo de  atencion al ciudadano a través de redes sociales y página web de la UNP,  realizó socialización de los canales dispuestos por la entidad para elevar PQRSD a fin  que sean conocidos por los ciudadanos.  Avance  33%.                                                                El grupo de atencion al ciudadano en coordinación con la Subdirección de Protección,  realizaron  tres  (3) videoconferencias con funcionarios y colaboradores de los Grupos Regionales de Protección  de Popayán, Neiva  y Barranquilla a fin de revisar  la implementación y  uso adecuado del aplicativo PQRSD, además se envió comunicación interna MEM18-00017005, mediante la cual se socializan temas relevantes con   la atención al ciudadano, como la  obligatoriedad de incluir en el aplicativo de PQRSD las peticiones elevadas de manera verbal por  los ciudadanos y la gestión realizada, así como el correcto diligenciamiento del formato de atención y  encuesta de satisfacción.Avance 33%.                                                        El grupo de atencion  al ciudadano con el fin de medir la oportunidad en la respuesta de PQRSD elevadas a la entidad, realizó durante el segundo seguimiento a las peticiones quejas,reclamos,sugerencias y denuncias,evidenciando que se respondió en términos legales el 94% del total de PQRSD, y que el  6% restante no contestadas oportunamente, tiene como causa la no transferencia de las mismas en forma ágil en la herramienta de gestión documental SIGOB,al área competente de elaborar la respuesta final.en cumplimiento  de las funciones endilgadas al Grupo de Atención al Ciudadano en lo atinente a realizar el seguimiento a las PQRSD elevadas ante la entidad, se adelantó el  respectivo seguimiento al total de peticiones,quejas,reclamos,sugerencias y denuncias.Avance   33%.  En cumplimiento  de las funciones endilgadas al Grupo de Atención al Ciudadano en lo atinente a realizar el seguimiento a las PQRSD elevadas ante la entidad, se adelantó el  respectivo seguimiento al total de peticiones,quejas,reclamos,sugerencias y denuncias.Avance  33%.                                                                                                                          El grupo de atención al ciudadano elaboró los informes de PQRSD , para publicación en la página web por parte de la Oficina Asesora de Planeación e Información.Avance  33%.                                                                          El grupo de  atencion al ciudadano dando cumplimiento  al  Cronograma enviado por el  Departamento Nacional de Planeación   asistió  a las Ferias Nacionales de Servicio al Ciudadano, realizadas en los municipios de Cumaribo-Vichada y San Vicente del Caguan - Caqueta los dias 23 de junio y 28 de julio respectivamente, brindado  un espacio que permite realizar un acercamiento a la comunidad para informar sobre nuestro programa de protección y generar participación e integración con la ciudadania.Avance  33%.                La oficina Asesora de Planeación e Información a fin  de elaborar los respectivos   estudios previos para la contratación del Servicio de Medición del Nivel de Satisfacción de los beneficiarios de la Entidad,   solicitó propuestas a tres empresas las cuales se  se relacionan a continuación, con las dos primeras se realizaron entrevistas personales  para aclarar los requerimientos mínimos técnicos y el alcance High Quality Marketing Intelligence – HQMI
Global Research,PricewaterhouseCoopers  Una vez recibidas las propuetas,  se procedio a elaborar los respectivos estudios previos los cuales se encuentran actualmente en Secretaria General  área  de contratación para su respectiva gestión a través de la  plataforma secoop. Avance:20%                                                                                 Componente  5 Mecanismos para  la transparencia y acceso a la informaciòn  .   Para el   segundo cuatrimestre de  2018  en la página web de la entidad se realizan constantes actualizaciones de información de acuerdo con las modificaciones reportadas por cada una de las áreas de la entidad conforme a  las disposiciones de la  Ley 1712 de 2014  en lo referente a información básica de la entidad.   Avance  33%.                                                                                                                      Se realizó la publicación del segundo set de datos de 2018 llamado "ejecución acumulada 2018" (ejecución presupuestal). (cumpliendo la meta del año: dos set de datos publicados) Adicionalmente, teniendo en cuenta las actualizaciones del plan anual de adquisiciones se modificó el set de datos correspondiente según lo reportado por el área de contratos. el set de datos .Avance  33%                                                                                                                                                         Se dio cumpliento en un 100%   en  el  I  Cuatrimestre de  2018   a  la actividad  Apoyar la formalización de la resolución de costos de acceso a la información pública de la entidad .                                                            El grupo de tecnologia  esta  recopilando información en conjunto con los resultados del proyecto de inversión de gestión documental. Se ha creado el formulario de recopilación de información para la construcción del inventario y clasificación de activos de información en la plataforma Power file.  Avance  10%.          Se   cuenta con el documento borrador, el cual debe ser actualizado con las direcciones de ubicación de información debido al cambio de página web de la Entidad. Este documento deberá ser socializado al interior de la UNP.Avance  20%.
 Para  la   actividad  establecer el índice de información clasificada y reservada  la información se está recopilando en conjunto con los resultados del proyecto de inversión de gestión documental, se ha creado el formulario de recopilación de información para la construcción del inventario y clasificación de activos de información en la plataforma Power file.Avance 10%.                                        Se   finalizo el diseño y gran parte del desarrollo de la nueva página Web en la plataforma WordPress, la cual es compatible con la configuración de los criterios de accesibilidad. Se está culminando la migración de los contenidos.y  la verificación de condiciones de accesibilidad de la información y la migración.Avance  70%                                         6. Iniciativa adicional,La  Subdirecciòn   de  talento humano  realizo todo lo concerniente del codigo de integridad bajo los lineamientos del MIPG y previamente reunido el Comitè de Gestiòn y Desempeño Institucional decidio realizar una jornada de participación mediante votaciones para la elección de dos valores adicionales acordes a las características de la Entidad,  La resoluciòn de adopciòn se tiene proyectada con fecha de septiembre.Avance  90%
La subdireccion de  talento humano   durante  los meses de mayo, junio, julio y agosto de 2018  realizo 18 talleres de intervención  de clima laboral y socializaciòn del codigo de etica (codigo de integridad)en las instalaciones de la oficina principal por grupos de trabajo. Esta  actividad  supero la meta de  10 sensibilizaciones.Avance  100%.                                                                                               La subdireccion de  talento humano en los meses de mayo, junio, julio y agosto de 2018 realizaron 18 talleres de intervención  de clima laboral y socializaciòn del codigo de etica (codigo de integridad)en las instalaciones de la oficina principal por grupos de trabajo.  Esta   actividad   supero la meta  de 13  socializaciones.Avance  100%
</t>
  </si>
  <si>
    <t>Demora en la entrega de los informes de avances  cuatrimetral  suministrados por parte de las dependencias  responsables  ocasionando incumplimiento en el cronograma establecido para  alcanzar  la ejecución de la meta.</t>
  </si>
  <si>
    <t>Planeación institucional</t>
  </si>
  <si>
    <t>Realizar ajuste y actualización de la política de administración de riesgos de acuerdo con los lineamientos del Modelo Integrado de Planeación Y gestión y sus  dimensiones operativas-Líneas de defensas</t>
  </si>
  <si>
    <t>Secundaria</t>
  </si>
  <si>
    <t>Cuatrimestral</t>
  </si>
  <si>
    <t>COMITÉ INSTITUCIONAL DE COORDINACIÓN DE CONTROL INTERNO ALTA DIRECCIÓN</t>
  </si>
  <si>
    <t>Gestión del Riesgo de Corrupción - Mapa de Riesgos de Corrupción</t>
  </si>
  <si>
    <t xml:space="preserve">Política de Administración del Riesgo </t>
  </si>
  <si>
    <t>Política de gestión del riesgo
actualizada y publicada.</t>
  </si>
  <si>
    <t xml:space="preserve">Se realizo  monitoreo  a   50  actividades  del  Plan Anticorrupciòn  de  Atenciòn al Ciudadano obteniendo como resultado de avance  acumulado el   56.92%  durante  I  Cuatrimestre de  2018  cumpliendo así con el 100% de la ejecución del indicador. </t>
  </si>
  <si>
    <t>los soportes  documentales de esta actividad se encuentran en  el link:   I CUATRIMESTRE DE  2018\PLANEACION</t>
  </si>
  <si>
    <t xml:space="preserve">Para el  primer cuatrimestre de  2018 se realizò la proyecciòn  de la Resolucion de modificacion de la Administracion de la Gestion de Riesgo de  la  Entidad, de la cual fue enviada al jefe de la Oficina de Planeacion e Informacion y  a  la Oficina de Control Interno para sus aportes  o comentarios .       </t>
  </si>
  <si>
    <t xml:space="preserve">Se realizo  monitoreo  a   50  actividades  del  Plan Anticorrupciòn  de  Atenciòn al Ciudadano obteniendo como resultado de avance  acumulado el  73.62 %  durante  II  Cuatrimestre de  2018  cumpliendo así con el 100% de la ejecución del indicador. </t>
  </si>
  <si>
    <t>La Oficina de Control Interno hizo las observaciones correspondientes como apoyo sobre el tema  y las transmitió a La Oficina Asesora de Paneación e Información</t>
  </si>
  <si>
    <t>Socializar los ajustes de la política de administración de Riesgos de la Unidad Nacional de protección</t>
  </si>
  <si>
    <t>Para  el  primer  cuatrimestre de  2018  no se ha adelantado esta actividad.</t>
  </si>
  <si>
    <t>Para  el  segundo cuatrimestre de  2018  no se ha adelantado esta actividad.</t>
  </si>
  <si>
    <t>Realizar mesas de trabajos con los diferentes
procesos para aplicación de la metodología de
mapas de riesgos de corrupción de la vigencia
2018.</t>
  </si>
  <si>
    <t>Construcción de Mapa de Riesgos de Corrupción</t>
  </si>
  <si>
    <t>(13)  Mesas de trabajo</t>
  </si>
  <si>
    <t>los soportes  documentales de esta actividad se encuentran en  el link:    I CUATRIMESTRE DE  2018\PLANEACION</t>
  </si>
  <si>
    <t xml:space="preserve">Para el  primer  cuatrimestre de  2018  se realizaron  19 mesas de trabajo para socializar la metodologia de Mapas de Riesgos de  funcion publica.                                                                     </t>
  </si>
  <si>
    <t xml:space="preserve">Se realizo  monitoreo  a   50  actividades  del  Plan Anticorrupciòn  de  Atenciòn al Ciudadano obteniendo como resultado de avance  acumulado el   73,62%  durante  II  Cuatrimestre de  2018  cumpliendo así con el 100% de la ejecución del indicador. </t>
  </si>
  <si>
    <t xml:space="preserve">  A esta actividad se le dio cumplimiento en  un 100%   en  eI  I Cuatrimestre de 2018.                  </t>
  </si>
  <si>
    <t>Consolidación y Publicación de los  mapa de Riesgos de Corrupción de la Unidad Nacional de Protección.</t>
  </si>
  <si>
    <t>Mapas de riesgos
aprobados</t>
  </si>
  <si>
    <t>Para el  primer cuatrimestre  de  2018 los lideres de los procesos aprobaron los mapas de Riesgos por  procesos y mapas de riesgos por corrupciòn  a corte  30 de   enero de  2018</t>
  </si>
  <si>
    <t xml:space="preserve">  La actividad de consolidación y publicación de los mapas de riesgo de corrupción se cumplió para el segundo cuatrimestre de 2018. </t>
  </si>
  <si>
    <t xml:space="preserve">Realizar mesas de trabajo con líderes de procesos, servidores y contratistas de la Entidad para la socialización de los mapa de riesgos de corrupción. </t>
  </si>
  <si>
    <t>LÍDERES DE PROCESOS</t>
  </si>
  <si>
    <t>Consulta y Divulgación</t>
  </si>
  <si>
    <t xml:space="preserve">Mapas de riesgos publicados
y socializados.
</t>
  </si>
  <si>
    <t xml:space="preserve"> los soportes documentales de esta actividad se encuentran en  el link. https://www.unp.gov.co/mapas-de-riesgos-de-corrupcion-2018</t>
  </si>
  <si>
    <t xml:space="preserve">Para el primer cuatrimestre de  2018 se publicaron los mapas de Riesgos por corrupcion a  fecha  30 de enero de 2018 en la pagina web de la entidad.                                  </t>
  </si>
  <si>
    <t>Publicar en Intranet y página web los mapas de
riesgos de corrupción por procesos.</t>
  </si>
  <si>
    <t xml:space="preserve">Para el  primer cuatrimestre de  2018 se hizo la socializacion con los representantes de los procesos  del Plan Anticorrupcion y atencion al Ciudadano en el componente de Gestion de Riesgos.                 </t>
  </si>
  <si>
    <t>Realizar mesas de retroalimentación con los
procesos que requieran fortalecer la gestión de riesgos producto del seguimiento y evaluación  de los  mapas de riesgos de corrupción</t>
  </si>
  <si>
    <t>CONTROL INTERNO Y AUDITORÍA</t>
  </si>
  <si>
    <t>Monitoreo y
Seguimiento</t>
  </si>
  <si>
    <t>Mesas de retroalimentación
realizadas.</t>
  </si>
  <si>
    <t>la  oficina de Control interno realizo conjuntamente con la oficina de planeaciòn (OAPI) mesa de trabajo con el proceso de  gestiòn de medidas de protecciòn con el proposito de  hacer las sugerencias  y recomendaciones sobre los mapass de riesgos de corrupcion presentados por el proceso.</t>
  </si>
  <si>
    <t>Luego de los resultados de monitoreo y seguimiento al segundo cuatrimestre de 2018 sobre los mapas de Riesgo de Corrupción, se  solicitan mesas de trabajo con los procesos de Gestión Financiera y Gestión Administrativa</t>
  </si>
  <si>
    <t xml:space="preserve">Realizar seguimiento a las ACOM  reportadas por  los diferentes procesos de la Entidad  
</t>
  </si>
  <si>
    <t>Mejoramiento SGI</t>
  </si>
  <si>
    <t>(N° total de  ACOM  implementadas en la vigencia )/Total de ACOM identificadas en la vigenciax100</t>
  </si>
  <si>
    <t>Este es un indicador que se genera por demanda de solicitud de los procesos</t>
  </si>
  <si>
    <t>Las actas reposa en la carpeta de ACOM</t>
  </si>
  <si>
    <t>Se atendieron todas las solicitudes  en la unidad.</t>
  </si>
  <si>
    <t>Incumplimiento de las citas programas, generando reprogramación</t>
  </si>
  <si>
    <t xml:space="preserve">Para este indicador se llevó acabo 19 seguimientos en el II Trimestre del 2018; los procesos que tiene identificado ACOM (acciones correctivas y oportunidades de mejora), son: Gestión de Servicio al Ciudadano, Gestión Jurídica, Gestión Adquisición y Administración de bienes y servicios. Es de resaltar que este seguimiento se realiza dependiendo a la ejecución de las actividades que tiene estipulada cada como son: mensual, trimestral y cuatrimestral y a través de correo electrónicos y plataforma Sócrates.   
Continuación relaciono los seguimientos por cada proceso: 
 Gestión Adquisición y administración de bienes y servicios: 3
 Gestión de Jurídica :8
 Gestión de Servicio al ciudadano: 8
</t>
  </si>
  <si>
    <t>Este indicador se genera por demanda de solicitud de procesos, cumpliendo con el 100% del avance requerido</t>
  </si>
  <si>
    <t>Las actas reposan en la carpeta de ACOM</t>
  </si>
  <si>
    <t xml:space="preserve">Para este trimestre fueron reportadas 19 seguimientos que corresponde a:
Gestión Servicio al Ciudadano: 6
Gestión Evaluación del Riesgo: 10
Gestión Jurídica: 3
</t>
  </si>
  <si>
    <t>Asesorar y formular de los planes, programas y proyectos de la entidad de la vigencia 2018..
Actualización del plan estratégico (1)
formulación del plan anticorrupción y atención al ciudadano (1)
Formulación del plan acción institucional (1)
Formulación del plan anticorrupción y atención al ciudadano (1)
Formulación  del plan de participación ciudadana.(1)</t>
  </si>
  <si>
    <t>Formulación y elaboración de Informes de los Planes, programas y proyectos  de la UNP.</t>
  </si>
  <si>
    <t>Eficiencia</t>
  </si>
  <si>
    <t>Formulación y elaboración de Informes de los Planes , programas y proyectos  de la UNP.</t>
  </si>
  <si>
    <t>Se alcanzó satisfactoriamente el cumplimiento de la meta, representado en las actualizaciones y/o formulaciones correspondientes a cada plan, proyecto y programas de la entidad</t>
  </si>
  <si>
    <t>Las formulaciones y/o actualizaciones de los planes se encuentran en la publicados en la pagina web de la entidad.
Carpeta físicas con documento impreso con firmas</t>
  </si>
  <si>
    <t>Se desarrollaron mesas de trabajo y revisiones  con cada uno de los procesos con responsabilidades establecidas</t>
  </si>
  <si>
    <t>No se evidenciaron dificultades</t>
  </si>
  <si>
    <t>Realizar seguimiento a los planes, programas y proyectos de la entidad.
Informes de ejecución del plan Estratégico Institucional (4)
Informe de ejecución del Plan acción (4)
Seguimiento a la ejecución del plan de participación ciudadana.(4)
Seguimiento al plan de gestión ambiental (PIGA).  (4)
Informe de ejecución del plan de adquisiciones de bienes y servicios.(4)</t>
  </si>
  <si>
    <t>Cumplimiento de los planes, programas y proyectos de la entidad.</t>
  </si>
  <si>
    <t>(Total de seguimientos realizados a los planes, programas y proyectos de la entidad / Total de  planes, programas y proyectos de la entidad formulados.)*100%</t>
  </si>
  <si>
    <t>Se realizaron los 5 seguimientos correspondientes en el primer trimestre cumpliendo con el 100% de la actividad programada en el periodo indicado</t>
  </si>
  <si>
    <t>PEI: https://www.unp.gov.co/planeacion/Documents/sGTO%201%20TRIMESTRE%5B7%5D.pdf PAI: https://www.unp.gov.co/planeacion/Documents/informe%20I%20TRIMESTRE%5B1%5D.pdf PPC: https://www.unp.gov.co/atencion-usuario/Documents/Seguimiento%20Plan%20de%20Participacio%CC%81n%20Ciudadana%20-%20I%20TRIMESTRE%202018.pdf PIGA: C:\Users\gaspar.nieto\Documents\INFORME 1 TRIMESTRE Del plan de adquisiciones de bienes y servicios: https://www.unp.gov.co/plan-anual-de-adquisiciones-de-bienes-y-servicios</t>
  </si>
  <si>
    <t xml:space="preserve">PEI: El Cumplimiento del Plan Estratégico Institucional de la Unidad Nacional de Protección para el I trimestre de 2018, fue del 22,77% con resultado satisfactorio, que corresponde al 91,08% para el cumplimiento de la meta del trimestre (25%) PAI: El porcentaje de cumplimiento de cada una de las actividades en el Plan Acción de la Unidad Nacional de Protección para el primer trimestre del año 2018, fue del 43,49%, y el cumplimiento de las metas fue del 26,30% con resultado satisfactorio. PPC: Para  el primer  trimestre de  2018 la  Unidad  Nacional de  Protección  realizo  invitación a  veedurías en el  proceso de  LP-UNP-37 y  en el   proceso de  LP-UNP-41 .Dicha información  esta contenida  en los Pliegos definitivos conforme  a  lo dispuesto en el artículo 66 de la Ley 80 de 1993 y el artículo 2.2.1.1.1.2.1  del Decreto 1082 de 2013.                                                                                                                                                                                                                            Se    realizo  Atención Psicológica Primaria APP  a 142 personas, brindando atención oportuna de acuerdo a las solicitudes de  las siguiente poblaciones: víctima de violación de derechos humanos e infracción al dih, víctimas de violaciones de dh y dih, víctima de violación de derechos humanos e infracción al dih, dirigentes, representantes o activistas, dirigentes, representantes o activistas, defensores de organizaciones de ddhh, dirigente y/o representantes o miembros de grupos étnicos, dirigentes y/o representantes o miembros de, dirigentes o representantes de grupos étnicos, dirigentes, representantes o activistas, defensores  de organizaciones de ddhh, desmovilizados en proceso de reintegración a cargo de la arn, dirigentes y/o integrantes de grupos políticos dirigentes y/o integrantes de grupos políticos, dirigentes, representantes o activistas, dirigentes, representantes o activistas de organizaciones gremiales, docentes, periodistas o comunicadores públicos, servidores públicos, servidores públicos a excepción de aquellos mencionados en el numeral, servidores, públicos que tengan o hayan tenido bajo su responsabilidad el diseño de la política  de ddhh.                                                                                                                                                                                                                                                       Se  presentaron 3 casos de colectivos  al   CERREM de acuerdo a lo siguiente:
El 14/02/2018 se realizo CERREM de seguimiento para el caso de Nuevo Espinal OT22 en el marco del seguimiento a medidas de la Dirección de Derechos Humanos del Ministerio del Interior.
El  08/03/2018 se   presento ante el CERREM  el caso de la  Asociación de Consejos Comunitarios del Norte del Cauca. ACONC.
El  23/03/2018  se presento ante  el  CERREM  el caso del   CONSEJO COMUNITARIO ODEMAP MOSQUERA SUR (OT 26) en Tumaco Nariño.
Para la realización de las actividades programadas en el trimestre No se presentaron novedades relevantes.    El   Grupo de Atención al Ciudadano el  17/03/2018  participó en la primera Feria Nacional de Servicio al Ciudadano de acuerdo al cronograma establecido  por  el Departamento Nacional de Planeación, feria que tuvo lugar en el municipio de Manaure - La Guajira, dando cumplimiento así  a la actividad prevista por  el GAC . Con la participación del Grupo de Atención al Ciudadano en la Feria Nacional de Servicio al Ciudadano organizada por el DNP se busca descentralizar nuestros trámites y servicios dando a conocer a los habitantes del municipio el Programa de Protección que lidera la UNP, logrando acercar nuestra entidad a los ciudadanos.
 PIGA: en las socializaciones desarrolladas asistieron un total de 54 participantes. Se identificaron las Áreas en las cuales no se realizan adecuadamente el uso de equipos electrónicos, se realizan actuaciones Mes a Mes de la línea base del consumo de agua y análisis del comportamiento en mt3 consumidos Del plan de adquisiciones de bienes y servicios: Para el primer trimestre se realizaron contrataciones y/o adquisiciones de bienes y servicios por valor aproximado de $102.512.104.583      </t>
  </si>
  <si>
    <t xml:space="preserve">PEI, PAI, PPC: No se presentaron dificultades para realizar el Seguimiento del I trimestre  PIGA: En cuanto al Plan De Mantenimiento Preventivo y Correctivo Para los equipos de transporte propios y a cargo de la UNP,  la Supervisión no autorizó el mantenimiento de dos vehículos por sobrecostos; en cuanto al informe del PGRESPEL, Se detectó  una dificultad en cuanto a la disposición final presentando un cumplimiento del 50%,porque a pesar de que se planteó la adecuación de un lugar para los residuos peligrosos no se llevo a cabo. Del plan de adquisiciones de bienes y servicios: Dependemos de la información reportada de los contratos celebrados por la Secretaria General (área contratos)  </t>
  </si>
  <si>
    <t>Se realizaron los 10 seguimientos correspondientes a 5 del segundo trimestre y 5 del tercer trimestre pendientes de publicación, cumpliendo con el 100% de la actividad programada en el periodo indicado</t>
  </si>
  <si>
    <t xml:space="preserve">PEI: https://www.unp.gov.co/planeacion-gestion-y-control/planes-programas-e-informes/plan-estrategico PAI: https://www.unp.gov.co/planeacion-gestion-y-control/planes-programas-e-informes/plan-de-accion/ PPC: https://www.unp.gov.co/planeacion-gestion-y-control/planes-programas-e-informes/plan-de-participacion-ciudadana/ PAABS: https://www.unp.gov.co/planeacion-gestion-y-control/planes-programas-e-informes/plan-anual-de-adquisiciones-de-bienes-y-servicios-plan-de-gasto-publico/ PIGA:  https://www.unp.gov.co/wp-content/uploads/2018/08/np-informe-de-gestion-_-2018_-presentacion_v2-002.pdf </t>
  </si>
  <si>
    <t>PEI: El cumplimiento del PEI de la UNP para el segundo trimes,tre fue del 48,24% con resultado satisfactorio que corresponde al 96,47% para el cumplimiento de la meta del trimestre (25%);  PAI:  El porcentaje de cumplimiento del Plan Acción de la Unidad Nacional de Protección para el para el I y II segundo  trimestre del año 2018, fue del 47,83% con resultado satisfactorio PPC:  Para  el  segundo  trimestre de  2018 la  Unidad  Nacional de  Protecciòn  realizo seguimiento a la Invitación a Veedurías Ciudadanas   de  contratos adjudicados o procesos abiertos.                                                                                                                                                                                                                                                           De  los 15 procesos abiertos  por tipo de   modalidad de selecciòn  suscritos  a la Secretaria   General  solo se llevó a cabo la Invitación mediante el Anexo Tecnico de  3 procesos, Se  presentaron  9 (nueve) casos ante el CERREM, Se atendieron 193 personas por al Área de Asistencia Psicológica Primaria, Durante el segundo trimestre de 2018 con el objeto de Mejorar el Proceso de Evaluación del Riesgo Colectivo  se proyectó MEM17-00000675 (Anteproyecto presupuestal 2018): En donde se solicita aumento del equipo de profesionales encargados de la evaluación de riesgo colectivo; Para  el  tercer  trimestre  el grupo de  contratos  llevo a cabo la Invitación a Veedurías Ciudadanas, Se presentaron seis (6) casos al CERREM colectivo, realizaron  22 acercamientos, 15 talleres, 37  Precomites, 155 personas por el Área de Asistencia Psicológica Primaria a nivel nacional. El  Grupo de Atención al Ciudadano en cumplimiento al cronograma enviado por el Departamento Nacional de Planeación, asistió a la cuarta (4) Feria Nacional de Servicio al Ciudadano realizado en el municipio de San Vicente del Caguán - Caquetá.   PIGA: SEGUNDO TRIMESTRE Se realizó proceso de revisión, aprobación y oficialización de la actualización del documento PGIRESPEL en mayo de 2018 para completar el porcentaje no ejecutado planteado para el primer trimestre con una ejecución de la actividad propuesta del 100%. Implementar registro de generación de residuos especiales y peligrosos mensual de la sede Bogotá (Pte. Aranda, Bodega Vehículos y Americes) UNP (Diligenciamiento de formato GAM-FT-38 Formato Generación RESPEL UNP)
Se evidencia un seguimiento al diligenciamiento mensual del formato por cada uno de los responsables; en donde se verifica que las cantidades coincidan con los volúmenes acopiados en las instalaciones de las sedes   de Bogotá.
Adecuación y señalización del cuarto de almacenamiento de residuos peligrosos de la Sede Américas de la Entidad el 10 de mayo de 2018, junto con la relación de la matriz de compatibilidad de sustancias químicas y hojas de seguridad de elementos que se encuentran
almacenados.
 Del plan de adquisiciones de bienes y servicios: Para el segundo trimestre se realizaron contrataciones y/o adquisiciones de bienes y servicios por valor aproximado de      $ 1.202.293.067; Para el tercer trimestre se realizaron contrataciones y/o adquisiciones de bienes y servicios por valor aproximado de $15.944.412.450</t>
  </si>
  <si>
    <t>PEI, PAI, PPC: Demora en la entrega de los informes PIGA: Se anota como principal dificultad  tanto en el Segundo como el Tercer Trimestre, la asistencia a las Capacitaciones , por parte de los funcionarios, encaminadas a la concientización  en cuanto  del buen uso de los recursos</t>
  </si>
  <si>
    <t>Participación ciudadana en la gestión publica</t>
  </si>
  <si>
    <t>Publicar en página web la ejecución de los planes, programas y proyectos de la entidad.</t>
  </si>
  <si>
    <t>(1) Audiencia de Rendición de cuentas realizada</t>
  </si>
  <si>
    <t>Rendición de Cuentas</t>
  </si>
  <si>
    <t xml:space="preserve">Información de calidad y lenguaje comprensible. </t>
  </si>
  <si>
    <t>Publicación de los informes.</t>
  </si>
  <si>
    <t>los  soportes documentales de esta actividad se encuentran en el link. https://www.unp.gov.co/planes-y-programas</t>
  </si>
  <si>
    <t xml:space="preserve">Para  el primer cuatrimestre de  2018 en la pagina web de la entidad se encuentra publicados la ejecuciòn  de los planes, programas y proyectos de la entidad.                                                                  </t>
  </si>
  <si>
    <t xml:space="preserve">Para  el  segundo cuatrimestre de  2018 en la pagina web de la entidad se encuentra publicados la ejecuciòn  de los planes, programas y proyectos de la entidad.                                                                  </t>
  </si>
  <si>
    <t>Realizar y publicar en página web y redes sociales boletines Informativos sobre la gestión y cumplimiento de las metas de los procesos de la Unidad Nacional de Protección.</t>
  </si>
  <si>
    <t>(1) Anteproyecto elaborado y presentado.</t>
  </si>
  <si>
    <t xml:space="preserve">Información de calidad y
lenguaje comprensible. </t>
  </si>
  <si>
    <t>12  Boletines</t>
  </si>
  <si>
    <t>Los Soportes documentales de esta actividad se encuentran en pantallazos de   trazabilidad de correos datos de cumplimiento.</t>
  </si>
  <si>
    <t xml:space="preserve">Para  el primer cuatrimestre del  2018  no  se ha realizado  la actividad de los boletines porque las diferentes áreas no han entregado la información solicitada para la construcción de los mismos, a excepciòn del   Grupo de Atención al Ciudadano que aporto  los datos.                                                                                                     </t>
  </si>
  <si>
    <t>Demora en la entrega de los informes de avances cuatrimestral  suministrados por parte de las dependencias  responsables  ocasionando incumplimiento en el cronograma establecido para  alcanzar  la ejecución de la meta.</t>
  </si>
  <si>
    <t>El soporte  documental  de esta  actividad se encuentra en pantallazos   boletines avance de gestion publicados</t>
  </si>
  <si>
    <t>Para el  II  cuatrimestre de   2018  la oficina de comunicaciones  realizo  cuatro boletines y socializado en redes</t>
  </si>
  <si>
    <t>Optimizar la gestión de la inversión de los recursos públicos</t>
  </si>
  <si>
    <t>Diseñar y realizar anualmente la estrategia de Rendición de cuentas.</t>
  </si>
  <si>
    <t>Realizar  la audiencia de Rendición de Cuentas.</t>
  </si>
  <si>
    <t>Cumplimiento Rendición de cuentas.</t>
  </si>
  <si>
    <t>porcentaje</t>
  </si>
  <si>
    <t>Rendición de cuenta realizada.</t>
  </si>
  <si>
    <t xml:space="preserve">Por directriz de la  alta Dirección la rendición de cuentas se  reprogramo para el día 01 de agosto. </t>
  </si>
  <si>
    <t>N/A</t>
  </si>
  <si>
    <t>Se realizo el cronograma de actividades, la estrategia de incentivos comunicando a través de redes sociales la realización de la RdC y las capacitaciones respectivas. La presentación se tiene pendiente de verificación y aprobación</t>
  </si>
  <si>
    <t>Se realizo  audiencia  de   rendiciòn de  cuentas de la  Unidad  Nacional de  Protecciòn  vigencia  2017, obteniendo como  resultado de  avance el 100%</t>
  </si>
  <si>
    <t>El soporte  documental de esta actividad se encuentra en el siguiente link:https://www.unp.gov.co/componentes/Documents/informe-de-rendicion-de-cuentas.pdf</t>
  </si>
  <si>
    <t xml:space="preserve">Para el  III  trimestre de   2018 la oficina  Asesora de  Planeaciòn e  informaciòn  realizó  audiencia  publica e  informe  de Rendición de Cuentas  2017 de  la Unidad Nacional de  Protecciòn  el  01 de Agosto de 2018.  </t>
  </si>
  <si>
    <t>se presenta dificultad en la la revisión de la información sobre el tiempo al evento de rendición</t>
  </si>
  <si>
    <t>Elaborar los informes de rendición de cuentas de paz</t>
  </si>
  <si>
    <t>DIRECCIONAMIENTO Y PLANEACIÓN ESTRATÉGICA
GESTIÓN ESPECIALIZADA DE SEGURIDAD Y PROTECCIÓN</t>
  </si>
  <si>
    <t>Total de seguimientos realizados a los proyectos de inversión</t>
  </si>
  <si>
    <t xml:space="preserve">Rendición de Cuentas en materia paz. </t>
  </si>
  <si>
    <t>2  Informes del sistema de
rendición de cuentas de paz</t>
  </si>
  <si>
    <t>Los soportes documentales se encuentran en  el siguiente link: I CUATRIMESTRE DE  2018\PLANEACION</t>
  </si>
  <si>
    <t xml:space="preserve">Para el  primer  cuatrimestre de  2018  se han realizado mesas de trabajo con la Oficina Asesora de Planeación e Informática y el Grupo de Planeación y Seguimiento de la SESP, los días 10 y 25 de abril de 2018, definiendo la información   que será reportada en el primer Informe de Rendición de Cuentas para la Paz. Se establecieron las 5 acciones que se serán descritas en el informe. Durante el mes de abril se ha recolectado la información necesaria para el reporte con los Grupos internos de trabajo de SESP y la Subdirección de Talento Humano. Además se asistió el 23/04/2018 a reunión de revisión en el Departamento Administrativo de la Función Pública, la reunión fue liderada por la profesional Paula Paez, quién explicó la naturaleza del reporte, evidenciando acciones de mejora en el borrador que se presentó, se reporta  el 25% debido a que la fecha de publicaciòn del  informe en pagina web de  la entidad debe hacerse a  15 de mayo  por lo que el  50% se reportara una vez este publicado en el segundo cuatrimestre correspondiente al primer informe durante el año y el segundo informe   que corresponde  al  50% se reportara  antes del mes de diciembre para cumplir  100% de la actividad.                                                                                                                                            </t>
  </si>
  <si>
    <t>El soporte documental de  esta actividad  se encuentra en el siguiente link ://www.unp.gov.co/rendicion-de-cuentas/ Informe de Rendición de Cuentas Construcción de PAZ Noviembre 2016 - Mayo 2018 ​​</t>
  </si>
  <si>
    <t>Durante el  primer semestre del año se elaboro el primer informe de rendición de cuentas para la paz teniendo en cuenta los lineamientos establecidos por función publica</t>
  </si>
  <si>
    <t>Publicar el informe de Rendición de Cuentas de Paz en página web y redes sociales.</t>
  </si>
  <si>
    <t xml:space="preserve">Formulación y elaboración de Informes de medición de tablero de mando realizados </t>
  </si>
  <si>
    <t>2  Publicaciones de Informes</t>
  </si>
  <si>
    <t>Para el  primer cuatrimestre de  2018 no se ha adelantado esta  actividad.</t>
  </si>
  <si>
    <t>El soporte documental de esta actividad  se encuentra en el siguiente link ://www.unp.gov.co/rendicion-de-cuentas/ Informe de Rendición de Cuentas Construcción de PAZ Noviembre 2016 - Mayo 2018 ​​</t>
  </si>
  <si>
    <t xml:space="preserve">Para  el   segundo  cuatrimestre de  2018 la oficina Asesora de  Planeaciòn e Informaciòn publico en la pagina web el  3 de julio de  2018 el primer informe de rendicion de cuentas de paz. </t>
  </si>
  <si>
    <t>Reportar el informe rendición de Cuentas de Paz al Sistema Integrado de Información para el Posconflicto (SIIPO).</t>
  </si>
  <si>
    <t>2  Reportes de Informe
Rendición de Cuentas de Paz.</t>
  </si>
  <si>
    <t xml:space="preserve">Se realizo  monitoreo  a   50  actividades  del  Plan Anticorrupciòn  de  Atenciòn al Ciudadano obteniendo como resultado de avance  acumulado el  73.62%  durante  II  Cuatrimestre de  2018  cumpliendo así con el 100% de la ejecución del indicador. </t>
  </si>
  <si>
    <t>Para el segundo  cuatrimestre de  2018, no se ha generado el reporte para este portal, debido a que el SIIPO aún no está en funcionamiento. Los indicadores estan formulados desde el mes de abril.</t>
  </si>
  <si>
    <t>Convocar a través de redes sociales y página web, y correos informativos a servidores, contratistas y ciudadanía, la audiencia de la rendición de cuentas de la Unidad Nacional de Protección de la vigencia 2017</t>
  </si>
  <si>
    <t>Diálogo de doble
vía con la ciudadanía
y sus organizaciones</t>
  </si>
  <si>
    <t>Convocatoria - Invitaciones
a audiencia de la rendición
de Cuentas de la Unidad
Nacional de protección de
la vigencia - 2017.</t>
  </si>
  <si>
    <t>Para el  primer cuatrimestre de  2018  no se adelanto esta actividad</t>
  </si>
  <si>
    <t>El  soporte documental se  encuentra en  pantallasos campaña  de rendiciòn de cuentas</t>
  </si>
  <si>
    <t>Para el segundo cuatrimestre de  2018,se realizaron  las siguientes  actividades:                                                                                                                                                                                                                                                                                                                                                                                                Elaboracion de  correos electronicos  convocando  a la ciudadania, funcionarios   y contratistas   a participar y asistir a la rendicion de cuentas dela UNP,                                                                                                                                                                                                                                                                                         Elaboracion presentación para informar que es la rendicion de cuentas y como participar.                                                                                                                                  Invitaciones elaboradas y enviadas para la audiencia de R de C y ser enviadas mediante correo electrónico y medio físico.                                                                                                                                                                        Material publicitario definido y publicado por los diferentes medios de comunicación y redes sociales</t>
  </si>
  <si>
    <t xml:space="preserve">Realizar encuesta de evaluación de la Audiencia de Rendición de cuentas. </t>
  </si>
  <si>
    <t>Evaluación y retroalimentación a la gestión institucional</t>
  </si>
  <si>
    <t>Resultados de la encuesta.</t>
  </si>
  <si>
    <t xml:space="preserve">Se realizo  monitoreo  a   50  actividades  del  Plan Anticorrupciòn  de  Atenciòn al Ciudadano obteniendo como resultado de avance  acumulado el   73.62 %  durante  II  Cuatrimestre de  2018  cumpliendo así con el 100% de la ejecución del indicador. </t>
  </si>
  <si>
    <t>El soporte  documental de esta actividad se encuentra en el siguiente link:https://www.unp.gov.co/componentes/Documents/EVALUACIO%CC%81N%20Y%20DIAGNOSTICO.pdf</t>
  </si>
  <si>
    <t xml:space="preserve">Para el  segundo cuatrimestre de  2018, la oficina  Asesora de  Planeación  e  Informacion  realizo  y  publico  los resultados de la encuesta de evalución de la audiencia de rendicion de cuentas </t>
  </si>
  <si>
    <t xml:space="preserve">Publicar en página web las respuestas de la preguntas generadas en la audiencia de la rendición de Cuentas </t>
  </si>
  <si>
    <t>Respuesta a las preguntas
de la ciudadanía.</t>
  </si>
  <si>
    <t xml:space="preserve">Para  el segundo  cuatrimestre d e 2018, la oficina  Asesora de Planeación e Información publico en página web las respuestas de la preguntas generadas en la audiencia de la rendición de Cuentas . Las respuestas realizadas por la ciudadanía se respondieron a través de correo electrónico </t>
  </si>
  <si>
    <t>Elaborar y publicar Informe General de la Estrategia de Rendición de la Unidad Nacional de Protección de la vigencia 2017.</t>
  </si>
  <si>
    <t>1  Informes</t>
  </si>
  <si>
    <t xml:space="preserve">Para  el segundo  cuatrimestre de  2018, la oficina  Asesora de Planeación e Información elaboro  informe de rendicion de  cuentas  2017 de la   Unidad  Nacional  de Protección  </t>
  </si>
  <si>
    <t>Realizar la Audiencia Pública de Rendición de Cuentas de la gestión realizada durante la vigencia del 2017 de la Entidad. Medio: Presencial, redes sociales - Streaming.</t>
  </si>
  <si>
    <t>Realizar la audiencia pública
de rendición de cuentas
gestión 2017</t>
  </si>
  <si>
    <t>Para el primer  cuatrimestre de  2018 se han realizado visitas a diferentes  entidades públicas  (Mintic, Mininterior, y FNA), para determinar tanto el auditorio  como los  medios tecnológicos para la realización y transmisión de la audiencia de Rendición de Cuentas.</t>
  </si>
  <si>
    <t>El soporte documental de  esta actividad se encuentra en el siguiente link:https://www.unp.gov.co/rendicion-de-cuentas</t>
  </si>
  <si>
    <t>Para el  segundo  cuatrimestre de  2018 se realizó Audiencia de Rendición de Cuentas el 01 de Agosto de 2018.</t>
  </si>
  <si>
    <t>Gestión Presupuestal y eficiencia del gasto publico</t>
  </si>
  <si>
    <t>Optimizar los recursos asignados al programa de protección, asegurando una planeación adecuada, un control en la ejecución y su uso eficiente y transparente.</t>
  </si>
  <si>
    <t>Programación presupuestal de acuerdo con las necesidades del sector (MGMP)</t>
  </si>
  <si>
    <t>Realizar el  Anteproyecto de Presupuesto.</t>
  </si>
  <si>
    <t>Anteproyecto elaborado y presentado.</t>
  </si>
  <si>
    <t xml:space="preserve">En el primer trimestre de 2018, la Oficina Asesora de Planeación e Información elaboró y presentó ante el Ministerio de Hacienda el anteproyecto de presupuesto de la vigencia 2019, luego de ser revisado por la Secretaria General y la Dirección. Para ello, se solicitó a cada dependencia que aportaran información sobre las necesidades de bienes y servicios presentadas con el fin de consolidar la información y de esta manera poder solicitar los recursos necesarios para el cumplimiento de sus labores. Para la vigencia 2019, el anteproyecto de presupuesto debió elaborarse utilizando el nuevo Plan de Cuentas Presupuestal (PCP) en armonía con estándar internacionales. </t>
  </si>
  <si>
    <t>Reporte de Anteproyecto elaborado y presentado en el SIIF (Sistema Integrado de Información Financiera)</t>
  </si>
  <si>
    <t>Se logro presentar dentro del tiempo y se realizo de acuerdo a las políticas económicas del MGMP (Marco de Gasto de mediano Plazo)</t>
  </si>
  <si>
    <t>Se depende de las necesidades de cada una de las áreas para poder realizar el reporte, que en ocasiones no se presentan a tiempo</t>
  </si>
  <si>
    <t>Realizar y reportar los seguimiento de la ejecución presupuestal.</t>
  </si>
  <si>
    <t>Informes de la ejecución presupuestal.</t>
  </si>
  <si>
    <t xml:space="preserve"> (Total de informes de la ejecución presupuestal realizados en el periodo / Total  informes programados de la ejecución presupuestal)*100%</t>
  </si>
  <si>
    <t>Con corte al 31 de marzo de 2018, la entidad cuenta con una apropiación vigente de $ 625.931 millones, de los cuales se han comprometido $ 436.686 millones que corresponden al 70%; obligado $ 125.276 millones que representan el 20% y pagado $ 189.245 millones, equivalente al 18%.</t>
  </si>
  <si>
    <t>C:\Users\jose.brito\Documents\PLANEACION\INFORME DE EJECUCIÓN CUALITATIVA PRESUPUESTAL</t>
  </si>
  <si>
    <t>Mes a mes se solicita a Secretaria General la ejecución de las reservas y vigencia futuras, se realiza seguimiento a la ejecución de los recursos contratados por parte de la UNP</t>
  </si>
  <si>
    <t xml:space="preserve">Para poder realizar estos informes se depende de reportes entregados por parte de la Secretaria General. Reportes que se entregan encima del tiempo para ser reportados </t>
  </si>
  <si>
    <t>Se realizaron los respectivos seguimientos a la ejecución presupuestal de la entidad y se le reportaron a las entidades correspondientes, cumpliendo con lo programado en el periodo</t>
  </si>
  <si>
    <t>Mes a mes se solicita a Secretaria General la ejecución de las reservas y vigencia futuras, se realiza seguimiento a la ejecución de los recursos contratados por parte de la UNP, Con corte al 30 de junio de 2018, la entidad cuenta con una apropiación vigente de $ 702.119 millones, de los cuales se han comprometido $ 578.839 millones que corresponden al 82%; obligado $ 316.621 millones que representan el 45% y pagado $ 311.795 millones, equivalente al 44%. Esta información se le reportó al Ministerio del Interior y al Ministerio de Hacienda</t>
  </si>
  <si>
    <t>Mes a mes se solicita a Secretaria General la ejecución de las reservas y vigencia futuras, se realiza seguimiento a la ejecución de los recursos contratados por parte de la UNP, Con corte al 30 de septiembre de 2018, la entidad cuenta con una apropiación vigente de $ 702.119 millones, de los cuales se han comprometido $ 643.534 millones que corresponden al 92%; obligado $ 517.058 millones que representan el 74% y pagado $ 516.962 millones, equivalente al 74%. Esta información se le reportó al Ministerio del Interior y al Ministerio de Hacienda</t>
  </si>
  <si>
    <t>Actualizar y realizar seguimiento de los proyectos de inversión.</t>
  </si>
  <si>
    <t>Actualización proyectos de inversión.</t>
  </si>
  <si>
    <t>proyectos de inversión actualizados, según observación DNP.</t>
  </si>
  <si>
    <t xml:space="preserve"> Se realizaron los respectivos seguimientos a los proyectos
de Inversión en los meses de enero, febrero  y marzo de  2018 “Implementación
Programa de Gestión Documental Nacional”, cumpliendo con la meta mensual del 100% e
Implementación de la ruta de protección colectiva a nivel nacional cumpliendo con la meta mensual
del 100%. Se efectúo seguimiento y se actualizo en el SPI, con los avances de cada actividad y
producto por proyecto.
Se realizaron 3 seguimientos a cada uno de los proyectos para un total de 6 seguimientos
cumpliendo así con el 100% de la ejecución del indicador. </t>
  </si>
  <si>
    <t>los informes de seguimiento se publicaron en la plataforma del SPI del DNP  en el link. https://spi.dnp.gov.co/Proces/ReporteControl.aspx?id=img_Consultar%20Seguimiento</t>
  </si>
  <si>
    <t xml:space="preserve">La ejecución de las actividades del  plan de acción para el indicador ruta de protección Colectiva y  para el indicador del programa de gestión documental, se  ejecutaron de acuerdo a lo planeado en el transcurso del  primer trimestre en donde se evidencio la gestión realizada por  el  grupo de Colectivos y grupo de gestión documental. 
</t>
  </si>
  <si>
    <t>La principal dificultad para realizar el seguimiento a los 2  proyectos de inversión  obedece a la demora en la entrega de los informes de avances mensual  suministrados por parte de las dependencias  responsables  ocasionando incumplimiento en el cronograma establecido para  alcanzar  la ejecución de la meta.</t>
  </si>
  <si>
    <t xml:space="preserve">Se realizo seguimiento al proyecto de Inversión “Implementación Programa de Gestión Documental Nacional” en el SPI obteniendo como resultado de avance el  10.80% correspondiente a cada producto y actividad   y cumpliendo con la meta mensual del 100%.  
Para el proyecto de inversión Implementación de la ruta de protección colectiva a nivel Nacional se realizó seguimiento en el SPI obteniendo como resultado de avance el 66% a cada producto y actividad y cumpliendo con la meta mensual del 100%. 
Se realizaron 3 seguimientos a cada uno de los proyectos para un total de 6 seguimientos cumpliendo así con el 100% de la ejecución del indicador. 
</t>
  </si>
  <si>
    <t>Los informes de seguimiento se publicaron en la plataforma del SPI del DNP  en el link. https://spi.dnp.gov.co/Proces/ReporteControl.aspx?id=img_Consultar%20Seguimiento</t>
  </si>
  <si>
    <t>Para el  proyecto de  inversión Implementación  Programa de Gestión Documental Nacional  se  está dando continuidad con la parametrización de los procesos de correspondencia y PQRS  y ajustes en el procesos de correspondencia.                                                                                                               Se  esta  realizando  levantamiento de información para elaborar las TRD de la Subdirección Especializada de Seguridad y Protección y  la Imprenta Nacional está a la espera de los ajustes respectivos.                                                                                                                                                                               Se   realizo  levantamiento  de información en todas las áreas de la entidad que permiten identificar el estado actual de la gestión documental y  el operador entrego  el  Diagnóstico y el PINAR para su aprobación.                                                                                                                                           Se realizo la tarea  de ordenación y foliación de  documentos de  182 metros y  300  metros lineales.                                                                                                                                                                           Se  verificaron las áreas disponibles para determinar los dispositivos de conservación a instalar y  se  acordó la instalación de  un archivador  central  que garantizan la conservación documental.                                                                  Se elaboró y presentó cambio al plan de gestión en donde se incluyen las capacitaciones.                                                                                                                                                                                                                                       Para el proyecto de inversión Implementación de la ruta de protección colectiva  se realizaron 22 reuniones de acercamiento con los colectivos,14 talleres de evaluación de riesgo a los colectivos, se expidieron 12 actos administrativos para implementar las medidas de protección colectiva y se otorgo 1 medida de protección colectiva.</t>
  </si>
  <si>
    <t>Para  el  proyecto de  inversión   Implementación Programa de Gestión Documental   la principal dificultad  obedece a  que la  Secretaria General en calidad de gerente de proyecto no ha girado presupuestalmente recursos para desarrollar las diferentes actividades, por tal razón el DNP emitió alerta en el SPI desde el mes de abril y a la fecha no se ha solucionado esta novedad.
Así como la demora en la entrega de  los informes de avance mensual  ocasionando incumplimiento en el cronograma establecido para alcanzar la ejecución de la meta.
Para el proyecto de  inversión Implementación de la ruta de protección colectiva   la principal  dificultad  obedece al aplazamiento de recursos por la suma de   $ 852.000.000 para la vigencia fiscal 2018 de acuerdo al Decreto 662 del 17 de abril de 2018 expedido por el Ministerio de Hacienda y Crédito, el cual impide desarrollar la  actividad de   implementar  medidas de  protección colectiva. Así como la demora en la entrega de  los informes de avance mensual  ocasionando incumplimiento en el cronograma establecido para alcanzar la ejecución de la meta.</t>
  </si>
  <si>
    <t xml:space="preserve">Se realizo seguimiento al proyecto de Inversión “Implementación Programa de Gestión Documental Nacional” en el SPI obteniendo como resultado de avance el  27.60% correspondiente a cada producto y actividad   y cumpliendo con la meta mensual del 100%.  
Para el proyecto de inversión Implementación de la ruta de protección colectiva a nivel Nacional se realizó seguimiento en el SPI obteniendo como resultado de avance el 75% a cada producto y actividad y cumpliendo con la meta mensual del 100%. 
Se realizaron 3 seguimientos a cada uno de los proyectos para un total de 6 seguimientos cumpliendo así con el 100% de la ejecución del indicador. </t>
  </si>
  <si>
    <t xml:space="preserve">Para  el  proyecto de  inversion Implementacion Programa de Gestiòn Documental Nacional ,se validó un 45% de requerimientos funcionales, se implemento en un 20% el BPMN con los procesos de correspondencia y PQRS, se culminó la tarea de levantamiento de proceso de correspondencia y PQRSD.Se conformo el equipo de trabajo que ejecutará el cambio del Plan de Gestión  especialmente en el tema de uso y apropiación de la herramienta,se crea la estrategia y se realiza capacitación. Se evalúo y se replanteo el formulario para registros de medidas de seguridad. Se cuenta con dos procesos totalmente definidos: ventanilla única de correspondencia. Se avanzo en los flujos y la matriz de responsabilidades y el asocio al directorio activo. Se definió el proceso conforme a la norma y las buenas prácticas y las recomendaciones de la oficina de atención al ciudadano con el fin de  ejecutar la actividad  una herramienta tecnológica de gestión documental y para la ventanilla única de radicación y correspondencia.                                                                                                              El equipo de trabajo asignado por el operador que ejecutó el contrato No. 863 del 2016, presento los primeros ajustes al Archivo General de la Nación.  Se acordó que la primera semana del mes de octubre se presentaran los ajustes sugeridos para su evaluación. En caso de ser aceptado el documento pasara por revisión por parte del Comité Evaluador del Instrumento. El operador encargado de ejecutar el contrato 785 del 2017, inicio actividades de entrevistas y recolección de datos de la nueva subdirección (Subdirección Especializada de Protección) entre el   8 y 12 de octubre de 2018 con el fin  de  ejecutar  la  actividad Levantar las series y subseries, para cada archivo de gestión de la UNP .                                                                                                                            El operador presenta el PINAR y realiza ajustes de conformidad con sugerencias expuestas por el Comité.El PINAR está en proceso de aprobación por parte del Comité Administrativo con el fin de ejecutar la  actividad  Implementar herramientas archivísticas; PGD, PINAR, SIC, PPD.                                                                      Se realizaron tareas de ordenación y foliación de documentos. A la fecha se han intervenido un total de 754 metros lineales con el fin de ejecutar  la  actividad Implementar los procesos de depuración, clasificación, organización y verificación de los archivos de la entidad.                                                                                                                         Se finalizo la actividad de seguimiento al funcionamiento del depósito de archivo.                                                                                             Se finalizo la actividad de garantizar el espacio y área suficiente para la conservación y resguardo de los respectivos archivos de gestión y central de la UNP                                                                                                 Se encuentra pendiente la ubicación de componente de seguridad para su instalación con el fin de ejecutar  la actividad  adecuar Espacio físico del depósito de archivo.                                                                                                     Se explico el documento del plan de gestión de capacitaciones. Al respecto, se informo a Talento Humano para que se coordinen con los demás eventos de capacitación que tiene programados realizar la dependencia.La Imprenta Nacional trabaja en las actividades del cambio del Plan de Gestión y se presentó el equipo de trabajo que ejecutaría las actividades planteadas en el cambio del plan de gestión.La Imprenta Nacional trabaja en las actividades del cambio del Plan de Gestión y se presentó el equipo de trabajo que ejecutaría las actividades planteadas en el cambio del plan de gestión, Se da inicio con una charla de sensibilización a Jefes de Grupo con el fin de ejecutar las  actividades definir los contenidos de la capacitación y realizar capacitaciones a los servidores públicos de la UNP en gestión documental.                                                                                                                                                        Para el proyecto de inversiòn Implementaciòn de la ruta de protecciòn colectiva  se realizaron 43 reuniones de acercamiento con los colectivos,31 talleres de evaluación de riesgo a los colectivos, se expidieron 18 actos administrativos para implementar las medidas de protección colectiva y se otorgo 1 medida de protección colectiva.
</t>
  </si>
  <si>
    <t>Para  el  proyecto de  inversiòn  Implementaciòn Programa de Gestiòn Documental  la principal dificultad  obedece a  que la  Secretaria General en calidad de gerente de proyecto no ha girado presupuestalmente recursos para desarrollar las diferentes actividades, por tal razón el DNP emitió alertas en el SPI en el mes de abril,junio y julio y a la fecha no se ha solucionado esta novedad.                                                                                                                                        Teniendo en cuenta que el gerente del proyecto mediante MEM-18-00015926 de fecha 16 de agosto de 2018, explico los motivos por los cuales no se ha ejecutado la apropiación vigente por la suma de $968.000.000  de acuerdo a  solicitud de la  Oficina Asesora de Planeaciòn e Información.                                                                                                                                                                         De igual forma manifestaron que en el mes de agosto de 2018 aprobaron un pago equivalente al 40% de acuerdo al avance del contrato No. 785 de 2017, factura que actualmente se encuentra en trámite para su radicación.
Asi como la demora en la entrega de  los informes de avance mensual  ocasionando incumplimiento en el cronograma establecido para alcanzar la ejecuciòn de la meta.
Para el proyecto de  inversion Implementaciòn de la ruta de protecciòn colectiva la principal dificultad  es el aplazamiento de recursos por la suma de $ 852.000.000 para la vigencia fiscal 2018 de acuerdo al Decreto 662 del 17 de abril de 2018 expedido por el Ministerio de Hacienda y Crédito, el cual impide desarrollar la  actividad de   implementar  medidas de  protección colectiva.                                                                                                                                                        En el resumen ejecutivo de los meses de  agosto  y  septiembre de 2018, el gerente del proyecto explico las razones del incremento en el cumplimiento de las actividades obedecen a las disposiciones del Decreto 2078 de 2017, que implican la atención por parte de la Unidad Nacional de Protección de las solicitudes de riesgo colectivo por demanda y no como se venía trabajando a través de criterios de priorización, por ende ocasionaron que el comportamiento del indicador del  producto, “Documentos  técnicos del estudio de  riesgo contra la vida, libertad seguridad e  integridad”  y el indicador del producto “Documentos  normativos y  de cumplimiento a medidas de protección”  superaran la meta  estimada de 15 para  la vigencia 2018.                                                                                                                                 Frente a esta novedad de aplazamiento de recursos presupuestales  al proyecto de inversión “Implementación de la Ruta de Protección Colectiva de la UNP a nivel Nacional”, la Unidad Nacional de Protección decidió continuar con la realización de dichas actividades financiado a través de recursos propios y de Cooperación Internacional.
Asi como la demora en la entrega de  los informes de avance mensual  ocasionando incumplimiento en el cronograma establecido para alcanzar la ejecuciòn de la meta.</t>
  </si>
  <si>
    <t>Formulación  e informe de indicadores de Gestión (Tablero de mando).</t>
  </si>
  <si>
    <t>1
Formulación</t>
  </si>
  <si>
    <t>Tablero de Mando.</t>
  </si>
  <si>
    <t>Se realizó la formulación de los indicadores tanto del proceso SGI con el de DPE con sus respectivas hojas de vida</t>
  </si>
  <si>
    <t>https://www.unp.gov.co/planeacion/Documents/CONSOLIDADO%20%20TABLERO%20DE%20MANDO%20UNP%202018.pdf</t>
  </si>
  <si>
    <t xml:space="preserve">Se realizó mesa de trabajo y revisiones  con cada uno de los procesos con el fin de consolidar los indicadores de tablero de mano. </t>
  </si>
  <si>
    <t>se realizó un (1) informe de Seguimiento de Indicadores correspondiente al I Trimestre del 2018, cumpliendo con el avance programado para el periodo</t>
  </si>
  <si>
    <t>https://www.unp.gov.co/planeacion/Documents/Informe%20de%20Seguimiento%20de%20Indicadores%20Tablero%20de%20Mando%20I%20Trimestre%202018.pdf</t>
  </si>
  <si>
    <t>se realizó un (1) informe de Seguimiento de Indicadores correspondiente al I Trimestre del 2018 basado en los reportes que han sido cargados en La plataforma Sócrates; dicho reporte se toma como insumo para su proyección; cabe aclarar que estos reportes los realiza los enlaces de calidad de los diferentes procesos de la Entidad dependiendo la frecuencia de medición estipulada por el proceso.</t>
  </si>
  <si>
    <t>los inconvenientes que se tuvo en la realización del informe fueron acerca de los análisis reportados por los diferentes procesos de la Entidad, debido a que el insumo suministrado no era suficiente para reflejar la gestión y comportamiento de cada indicador, relaciono el enlace.</t>
  </si>
  <si>
    <t>se realizó un (1) informe e seguimiento de indicadores correspondiente al segundo trimestre del 2018, cumpliendo con el avance programado para el periodo</t>
  </si>
  <si>
    <t>https://www.unp.gov.co/wp-content/uploads/2018/10/informe-de-seguimiento-de-indicadores-tablero-e2808bde-mando-trimestre-ii-de-2018.pdf</t>
  </si>
  <si>
    <t>se realizó un (1) informe de Seguimiento de Indicadores correspondiente al segundo Trimestre del 2018 basado en los reportes que han sido cargados en La plataforma Sócrates; dicho reporte se toma como insumo para su proyección; cabe aclarar que estos reportes los realiza los enlaces de calidad de los diferentes procesos de la Entidad dependiendo la frecuencia de medición estipulada por el proceso.</t>
  </si>
  <si>
    <t>algunos procesos se demoraron al presentar sus informes dentro de los plazos establecidos, demorando la presentación del informe final</t>
  </si>
  <si>
    <t>Estandarizar y hacer más eficiente la contratación estatal</t>
  </si>
  <si>
    <t>Seguimiento del Plan Anual de Adquisición de Bienes y Servicios.</t>
  </si>
  <si>
    <t>5
100%</t>
  </si>
  <si>
    <t>4
100%</t>
  </si>
  <si>
    <t xml:space="preserve"> Seguimiento a la
ejecución del
Plan Anual de Adquisición
de Bienes y Servicios</t>
  </si>
  <si>
    <t>eficacia</t>
  </si>
  <si>
    <t xml:space="preserve"> Seguimiento a
la ejecución del Plan Anual de
Adquisición de Bienes y
Servicios</t>
  </si>
  <si>
    <t>Se realiza el informe de seguimiento al PAA del primer trimestre cumpliendo con el porcentaje respectivo</t>
  </si>
  <si>
    <t>Una vez aprobado se publicara en la pagina Web de la entidad. C:\Users\jose.brito\Documents\PLANEACION\PAA\Informes\2018</t>
  </si>
  <si>
    <t xml:space="preserve">Se realiza un análisis de las diferentes modalidades de contratación que tuvo la UNP. Se compara entre los valores de la adquisición de los Bs y Ss presentados en el PAA contra el valor real contratado. Se realiza el informe de seguimiento para ser revisado por el coordinador de la OAPI y a su vez por el Jefe de la misma para poder ser publicado </t>
  </si>
  <si>
    <t xml:space="preserve">Secretaria general solo puede suministrar la información termino el trimestre y el informe del seguimiento se debe presentar dentro de los primeros días del siguiente mes del trimestre generando muy poco tiempo para realizar el mismo </t>
  </si>
  <si>
    <t>Se realiza el informe de seguimiento al PAA del segundo trimestre cumpliendo con el porcentaje de avance respectivo</t>
  </si>
  <si>
    <t>Una vez aprobado se publicara en la página Web de la entidad. https://www.unp.gov.co/plan-anual-de-adquisiciones-de-bienes-y-servicios</t>
  </si>
  <si>
    <t xml:space="preserve">Secretaria general solo puede suministrar la información a término el trimestre y el informe del seguimiento se debe presentar dentro de los primeros días del siguiente mes del trimestre generando muy poco tiempo para realizar el mismo </t>
  </si>
  <si>
    <t>Se realiza el informe de seguimiento al PAA del tercer trimestre cumpliendo con el porcentaje respectivo</t>
  </si>
  <si>
    <t>https://www.unp.gov.co/planeacion-gestion-y-control/planes-programas-e-informes/plan-anual-de-adquisiciones-de-bienes-y-servicios-plan-de-gasto-publico/</t>
  </si>
  <si>
    <t>Se realiza un análisis de las diferentes modalidades de contratación que tuvo la UNP. Se compara entre los valores de la adquisición de los Bs y Ss presentados en el PAA contra el valor real contratado. Se realiza el informe de seguimiento para ser revisado por el coordinador de la OAPI y a su vez por el Jefe de la misma para poder ser publicado.  Para el tercer trimestre se realizaron contrataciones y/o adquisiciones de bienes y servicios por valor aproximado de $15.944.412.450</t>
  </si>
  <si>
    <t>Seguridad, justicia y democracia para la construcción de la paz.</t>
  </si>
  <si>
    <t>Programa de protección de personas, grupos y comunidades en riesgo extraordinario y extremo</t>
  </si>
  <si>
    <t>Promover respeto y garantía de los DDHH y del DIH</t>
  </si>
  <si>
    <t xml:space="preserve">Nivel de confianza en el esquema de protección de los beneficiarios del programa de protección de personas, grupos y comunidades en riesgo extraordinario y extremo, según la encuesta de satisfacción al usuario.
</t>
  </si>
  <si>
    <t xml:space="preserve">GESTÓN DE SERVICIO AL CIUDADANO </t>
  </si>
  <si>
    <t>Nivel de confianza en el esquema de protección de los beneficiarios del programa de protección de personas, grupos y comunidades en riesgo extraordinario y extremo, según la encuesta de satisfacción al usuario.</t>
  </si>
  <si>
    <t>Porcentaje de nivel de confianza en el esquema de protección, según la encuesta de satisfacción al usuario.</t>
  </si>
  <si>
    <t xml:space="preserve">No se ha realizado la encuesta de satisfacción al usuario </t>
  </si>
  <si>
    <t>Transparencia, acceso a la información publica y lucha contra la corrupción</t>
  </si>
  <si>
    <t xml:space="preserve">Apoyar la formalización de la resolución de costos de acceso a la información pública de la entidad </t>
  </si>
  <si>
    <t>GESTIÓN TECNOLÓGICA</t>
  </si>
  <si>
    <t>Mecanismos para  la transparencia y acceso a la información</t>
  </si>
  <si>
    <t>Lineamientos de Transparencia Pasiva</t>
  </si>
  <si>
    <t>1   Resolución de oficialización de
costos de acceso a la información
pública, aprobada.</t>
  </si>
  <si>
    <t xml:space="preserve">Los  soportes documentales de esta actividad se encuentran en  el   siguiente link: https://www.unp.gov.co/normatividad/Documents/RESOL%200565%20-%202018.pdf. asi mismo se aporta  copia   de la resolución  referida </t>
  </si>
  <si>
    <t xml:space="preserve">Para el primer  cuatrimesre de  2018  se   elaboro la  Resolución Número 0565 - 30 de Abril 2018 de la UNP  "Por medio de la cual se definen los costos de reproducción  publicación y entrega de información pública de la Unidad Nacional de Protección -UNP" y se publico  en la página web.                                                                                                       </t>
  </si>
  <si>
    <t xml:space="preserve">  Se dio cumpliento en un 100%  a  esta actividad en  el  I  Cuatrimestre de  2018</t>
  </si>
  <si>
    <t>Eficiencia y eficacia administrativa</t>
  </si>
  <si>
    <t>Talento Humano</t>
  </si>
  <si>
    <t>Mantener la confianza de los ciudadanos gracias a un manejo adecuado de los recursos, la prestación eficiente del servicio de protección y el cumplimiento de los deberes que por ley le fueron asignadas a la entidad.</t>
  </si>
  <si>
    <t>Ajustar la planta actual de la Entidad frente a las necesidades reales de la Unidad Nacional de Protección</t>
  </si>
  <si>
    <t>Modificar y/o ajustar el Manual Específico de Funciones, cuando sea necesario.</t>
  </si>
  <si>
    <t>GESTIÓN DE TALENTO HUMANO</t>
  </si>
  <si>
    <t>Manual Especifico de Funciones modificado</t>
  </si>
  <si>
    <t>Resolución del Manual de Funciones modificado.</t>
  </si>
  <si>
    <t>A la fecha no se ha requerido de modificaciones para el Manual de Funciones.</t>
  </si>
  <si>
    <t>Mantener y reforzar las competencias del personal de la Unidad Nacional de Protección,
con el fin de prestar un mejor servicio a los ciudadanos.</t>
  </si>
  <si>
    <t>Adelantar las actividades relacionadas con la vinculación del personal conforme a la Resolución 0337 de 2012.</t>
  </si>
  <si>
    <t>Realizar el Análisis Integral de Confiabilidad (AIC)</t>
  </si>
  <si>
    <t>Análisis Integral de Confiabilidad realizados (AIC)</t>
  </si>
  <si>
    <t>(N° AIC realizados/ N° AIC programados)*100</t>
  </si>
  <si>
    <t>Durante el primer trimestre de 2018, se adelantaron 278 procesos de AIC a personal que aspiro a vinculare con la Entidad, dentro del cual, 27 fueron cancelados, 18 desisten, 5 suspendidos, 166 favorables y 62 no favorables.</t>
  </si>
  <si>
    <t>Base de datos Tabla de Seguimiento AIC</t>
  </si>
  <si>
    <t>A pesar del alto volumen de trabajo por la ley de garantías se logró la ejecución de todos los procesos de AIC que se tenían programados.</t>
  </si>
  <si>
    <t>Alto volumen de trabajo durante el primer mes del año por Inicio de Ley de Garantías</t>
  </si>
  <si>
    <t>Durante el segundo semestre  trimestre de 2018, se adelantaron 63 procesos de AIC a personal que aspiro a vinculare con la Entidad, dentro del cual, 2 fueron cancelados, 10 desisten, 1 suspendidos, 37 favorables, 13 no favorables y 22 continúan en proceso para el siguiente periodo.</t>
  </si>
  <si>
    <t>Se continua en la ejecución de los AIC que se encuentran en proceso, con el fin de finalizar durante el próximo periodo.</t>
  </si>
  <si>
    <t>Ley de Garantías de 2018, finalizo hasta el 18 de junio/2018.
Se dio prioridad a la ejecución del proceso masivo de selección para el cargo de Agente Escolta 4070 para la Subdirección Especializada de Seguridad y Protección.</t>
  </si>
  <si>
    <t>Durante el tercer   trimestre de 2018, se adelantaron 172 procesos de AIC a personal que aspiro a vincularse con la Entidad, 9 fueron cancelados, 10 desisten, 3 suspendidos, 94 favorables, 47 no favorables y 9 continúan en proceso para el siguiente periodo.</t>
  </si>
  <si>
    <t>Mantener y reforzar las competencias del personal de la Unidad Nacional de Protección, con el fin de prestar un mejor servicio a los ciudadanos.</t>
  </si>
  <si>
    <t>Garantizar la evaluación y calificación de los servidores de la UNP en cumplimiento al Acuerdo 565 del 2016 de la Comisión Nacional del Servicio Civil.</t>
  </si>
  <si>
    <t>Realizar seguimiento al cumplimiento de la evaluación de desempeño laboral, dentro de los términos de ley.</t>
  </si>
  <si>
    <t>Seguimiento al cumplimiento de las evaluaciones de desempeño.</t>
  </si>
  <si>
    <t>(N° Funcionarios de carrera evaluados / N° de Funcionarios de carrera a evaluar)*100</t>
  </si>
  <si>
    <t>Dicha información será entregada en el mes de abril tal como se evidencia en el cronograma de seguimiento.</t>
  </si>
  <si>
    <t xml:space="preserve">Para este periodo correspondiente del 01 de febrero de 2017 al 31 de enero de 2018, se tenía programado realizar la evaluación de 268 funcionarios de carrera administrativa, sin embargo, al cierre del periodo se evaluaron 265 funcionarios, teniendo en cuenta que 3 de ellos presentaron situaciones administrativas que no permitieron realizar la evaluación.
De conformidad con lo establecido en el Acuerdo 565 de 2016 de la CNSC, por haber obtenido calificación entre el 95 y 100% de la evaluación anual, accedieron al nivel sobresaliente: 137 funcionarios de carrera administrativa.
</t>
  </si>
  <si>
    <t>Evaluaciones de desempeño.</t>
  </si>
  <si>
    <t>Cumplimiento del Acuerdo 565 de 2016, CNSC.</t>
  </si>
  <si>
    <t>No se logró evaluar la totalidad de los funcionarios de carrera administrativa, ya que 3 de ellos se encontraban en situaciones administrativas como: incapacidad de mas de 180 días y medida de aseguramiento de privación de libertad)  que les impedía ser evaluados.</t>
  </si>
  <si>
    <t>La información fue reportada  durante el segundo trimestre del año.</t>
  </si>
  <si>
    <t>Diseñar y ejecutar el Plan de Bienestar, Estímulos e Incentivos</t>
  </si>
  <si>
    <t xml:space="preserve">Diseñar, implementar y evaluar el Plan de Bienestar, Estímulos e incentivos </t>
  </si>
  <si>
    <t>Cumplimiento del Plan de Bienestar, Estímulos e Incentivos</t>
  </si>
  <si>
    <t>(N° de actividades de Bienestar, Estímulos e Incentivos realizadas en el periodo /Total de actividades de Bienestar, Estímulos e Incentivos programadas en el periodo)*100%</t>
  </si>
  <si>
    <t>Para este primer trimestre no se contó con la aprobación del Plan de Bienestar aún. Sin embargo, se llevaron a cabo actividades que propenden por el bienestar de los funcionario e la UNP. Estas actividades fueron: Unidos por Nuestro físico, Feria de Cajas de Compensación, Feria Financiera UNP, Carrera verde Bogotá, Carrera verde Cali, Carrera Run Tour de Avianca, Día de la mujer, día del hombre.</t>
  </si>
  <si>
    <t>Como evidencia de estas actividades se cuenta con fotografías y registro de inscripción a las mismas.</t>
  </si>
  <si>
    <t>Aun sin ser aprobado el Plan de Bienestar se logró realizar las actividades programadas.
Adicional se logró que los funcionarios practicaran actividad física, además que conocieran sus beneficios financieros por ser funcionario de esta entidad.</t>
  </si>
  <si>
    <t>Teniendo en cuenta que aun no se ha aprobado el Plan de Bienestar, se dificulta la realización de las actividades con recursos propios, por lo que se acudió a buscar apoyo a otras Entidades.</t>
  </si>
  <si>
    <t xml:space="preserve">Para este segundo trimestre no se contó con la aprobación del Plan de Bienestar aún. Sin embargo, se llevaron a cabo actividades que no requerían de presupuesto y que propenden por el bienestar de los funcionarios de la UNP. </t>
  </si>
  <si>
    <t>Plan de Bienestar aprobado.</t>
  </si>
  <si>
    <t xml:space="preserve">A pesar de no contar con la aprobación del plan, el Grupo de CBSST ha realizado esfuerzos para realizar alianzas estratégicas con el fin de llevar a cabo las actividades programadas en el plan. </t>
  </si>
  <si>
    <t>La falta de aprobación del plan de bienestar ha impedido la ejecución de las actividades contempladas en la programación.</t>
  </si>
  <si>
    <t>Para este trimestre se inició la ejecución del plan de bienestar a nivel nacional, adicionalmente se han realizado actividades que no están contempladas en el mismo.</t>
  </si>
  <si>
    <t>Carpeta compartida magnetica ubicada en DB-THUNP (Trinity), en la subcarpeta de cada actividad y listados de asistencia, registros fotograficos y evaluaciones en fisico.</t>
  </si>
  <si>
    <t xml:space="preserve">Se han realizado las actividades con una positiva respuesta de los funcionarios. </t>
  </si>
  <si>
    <t>Ajustes de tipo legal para la ejecución del contrato y esto nos ha complicado un poco la ejecución, además los funcionarios no asisten a algunas actividaes y se incriben sin inforar su inasistencia, ocasionando pérdida de dinero y detrimento patrimonial.</t>
  </si>
  <si>
    <t>Implementar de bienestar</t>
  </si>
  <si>
    <t>Cumplimiento de las actividades del Plan de Bienestar</t>
  </si>
  <si>
    <t>(N° de actividades de bienestar ejecutadas / N° de actividades de bienestar programadas) * 100</t>
  </si>
  <si>
    <t>Diseñar y ejecutar los planes institucionales de Capacitación - PIC</t>
  </si>
  <si>
    <t>Diseñar, implementar y evaluar el Plan de capacitación.</t>
  </si>
  <si>
    <t>Cumplimiento del Plan de Capacitación</t>
  </si>
  <si>
    <t>(N° de actividades ejecutadas / N° de actividades programadas) * 100</t>
  </si>
  <si>
    <t>Durante el primer trimestre se realizaron 18 capacitaciones de las 19 que estaban programadas, a su vez se dio inicio a dos diplomados (Coaching Organizacional y MIPG).</t>
  </si>
  <si>
    <t xml:space="preserve">Los soportes se encuentran en la Carpeta 1 de Capacitación 2018. en ellos se encuentra listados de asistencia, monitoria y evaluaciones. </t>
  </si>
  <si>
    <t xml:space="preserve">Se realizó reunión con el SENA, con el fin de iniciar con la certificación de competencias laborales de analistas, hombres de protección y conductores de la entidad. </t>
  </si>
  <si>
    <t xml:space="preserve">¨Se convoco a conferencias de Gestión Ambiental y los funcionarios no participaron, en una capacitación solo llego 1 funcionario de los 9 citados.  </t>
  </si>
  <si>
    <t>Se realizaron 43 jornadas de formación en temáticas transversales del total de 59 capacitaciones que se tenían programadas para este trimestre.</t>
  </si>
  <si>
    <t xml:space="preserve">En las carpetas en físico se encuentran los formatos de las jornadas de formación que se realizaron durante el segundo trimestre del presente año, las fotografías se encuentran en la carpeta de trinity de capacitación. </t>
  </si>
  <si>
    <t xml:space="preserve">Se realizaron durante el mes de Julio las mesas de trabajo para definir temáticas y dar inicio en el segundo semestre del año a todas las jornadas de capacitación que requieren presupuesto y fueron aprobadas para el Plan Institucional de Capitación. A su vez se realizó reunión con la UARIV con el fin de iniciar jornadas de reconciliación entre todo el personal de la entidad, y así  continuar con las jornadas de autocuidado para los analistas de evaluación del riesgo y psicólogos de la entidad. </t>
  </si>
  <si>
    <t xml:space="preserve">Falta de participación de los funcionarios a las conferencias que programa el Área de capacitación.                                                                                        No se informan al área de capacitación las jornadas de formación a las que asisten los funcionarios de diversos grupos de trabajo de la entidad.                                                                                                                                                        </t>
  </si>
  <si>
    <t>Para este trimestre solo se logro cumplir con el 81%; ya que algunas dependencias realizaron las capacitaciones transversales contempladas en el cronograma, pero lastimosamente no han han entregado la evidencia respectiva. Además las formaciones de presupuesto algunas tuvieron que ser canceladas porque no se cumplía con el cupo mínimo de personas, ocasionando cierre de cursos y diplomados y replanteando nuevas capacitaciones las cuales estamos validando por costeo con el grupo de contratos, para lograr modificación del respectiivo contrato.</t>
  </si>
  <si>
    <t>Las evidencias se encuentran en las carpetas de: Jornadas de Formacion 2018 - Consolidado Regionales, Cpacitacion 2018 - 3/4/5 y en Trinity/Capacitacion 2018</t>
  </si>
  <si>
    <t xml:space="preserve">Se realizaron convocatorias para inscripciones a cursos y diplomados en Bogota y Ciudades, se realizo reunion con SNARIV para la ejecucion de capacitaciones enfocadas en autocuidado y aspectos psicosociales con todo el personas que atienda victimas. </t>
  </si>
  <si>
    <t>Se evidencia una falta de apoyo de parte de los coordinadores y los jefes de oficina para que envien a los funcioanrios y contratistas a participar de las formaciones. Asi mismo, se reitera que no se informa al area de capacitacion sobre las jornadas de capacitacion que se realizan en la entidad. Además el no cumplimiento de cupos por parte de algunas subdirecciones llevaron a modificar mas del 40% del cronograma establecido en el PIC 2018, y ahora estamos replanteando todo para odificar el contrato.</t>
  </si>
  <si>
    <t>Implementar jornadas de entrenamiento o capacitación  transversales</t>
  </si>
  <si>
    <t>Cumplimiento de las actividades y/o Jornadas de entrenamiento transversales del Plan de Capacitación</t>
  </si>
  <si>
    <t>(N° de actividades de entrenamiento transversales ejecutadas / N° de actividades de entrenamiento transversales programadas) * 100</t>
  </si>
  <si>
    <t>Implementar jornadas de entrenamiento o capacitación especificas por dependencia</t>
  </si>
  <si>
    <t>Cumplimiento de las actividades y/o jornadas de entrenamiento especificas por dependencia del Plan de Capacitación</t>
  </si>
  <si>
    <t>(N° de actividades de entrenamiento especificas por dependencia ejecutadas / N° de actividades de entrenamiento especificas por dependencia programadas) * 100</t>
  </si>
  <si>
    <t>Realizar Capacitaciones y sensibilizaciones a servidores públicos, contratistas y ciudadanía en general sobre Rendición de cuentas y
normatividad, con el  promover la participación ciudadana</t>
  </si>
  <si>
    <t xml:space="preserve">DIRECCIONAMIENTO Y PLANEACIÓN ESTRATÉGICA                                                      GESTIÓN DE TALENTO HUMANO </t>
  </si>
  <si>
    <t xml:space="preserve"> Incentivos para
motivar la cultura de la
rendición y petición de
cuentas</t>
  </si>
  <si>
    <t>3 Jornadas de capacitaciones.                                 6  Sensibilizaciones a servidores públcios y contratista.                                      6  Sensibilizaciones a ciudadanía a traves de redes sociales</t>
  </si>
  <si>
    <t>Los soportes documentales de esta actividad se encuentran en   Pantallazos Gestión Diseño RC2018</t>
  </si>
  <si>
    <t xml:space="preserve">Para el primer  cuatrimestre  de  2018 se ha realizado la solicitud y supervisión del diseño de piezas y se están terminando de arreglar algunos detalles de las mismas. Asi mismo se realizó la gestion con el Departamento de la Funciòn Pùblica para llevar a cabo las jornadas de capacitación y sensibilización a todos los funcionarios y contratistas de la entidad. Esta actividad se  desarrollara  con  el lanzamiento oficial del nuevo Manual de Rendición de Cuentas a finales de mayo y en el transcurso del mes de Junio.                                                                                                                                        </t>
  </si>
  <si>
    <t xml:space="preserve">Para  el  segundo  cuatrimestre de  2018  la oficina de  talento humano  en los meses de mayo y junio de 2018 realizo 17 talleres de intervención y de codigo de etica en las instalaciones de la oficina principal.
Se realizaron 2 capacitaciones presenciales a los coordinadores de la entidad y una videoconferencia con las ciudades y se realizaron 7 sensibilizaciones a los grupos internos (funcionarios y contratistas) de la entidad.  la oficina de  comunicaciones  realizaro 9 publicaciones a la  ciudadania    atraves  de Twitter                                                                                                                                </t>
  </si>
  <si>
    <t>Mejoramiento del Clima Organizacional</t>
  </si>
  <si>
    <t>Implementar la Estrategia para el fortalecimiento e Interiorización del código de ética en la Unidad Nacional de Protección.</t>
  </si>
  <si>
    <t>Cumplimiento de la Estrategia para el fortalecimiento e Interiorización del Código de Ética en la Unidad Nacional de Protección</t>
  </si>
  <si>
    <t>(Acciones implementadas para mejorar clima/ acciones propuestas) *100%</t>
  </si>
  <si>
    <t>Para socializar el Código de Ética se está trabajando en conjunto con el Área de Comunicaciones Estratégicas, quienes realizaron la creación de las piezas que se socializarán. Hasta el mes de marzo se publica la primera.</t>
  </si>
  <si>
    <t>Piezas gráficas y correos masivos</t>
  </si>
  <si>
    <t>Mediante la publicación de correos masivos nos aseguramos que la información pueda llegar a la totalidad de los funcionarios de la Entidad.</t>
  </si>
  <si>
    <t>Demoras en la presentación de la propuesta por parte del Equipo de Comunicaciones.</t>
  </si>
  <si>
    <t>Durante el segundo trimestre de 2018 se dio cumplimiento a todas las actividades que se tenían programadas para la vigencia. Es importante tener en cuenta que se está adelantando la gestión de la actualización del Código de Integridad por medio del Comité.</t>
  </si>
  <si>
    <t>Adicional a las actividades ejecutadas durante el segundo trimestre del año,  se realizaron 19 Talleres de intervención de Clima Laboral, con la asistencia de 234 funcionarios y colaboradores. Estas intervenciones son realizadas en cada uno de los grupos y aumentaron debido al seguimiento que estamos haciendo, según la medición del año pasado.</t>
  </si>
  <si>
    <t>Falta de asistencia de algunos Grupos internos de trabajo.</t>
  </si>
  <si>
    <t>En el tercer trimestre de 2018 se dio parcial cumplimiento a las actividades que se tenían programadas para la vigencia. También se adelantó la actualización del Código de Integridad y se adoptaron dos valores adicionales a los cinco que establece MIPG.</t>
  </si>
  <si>
    <t>Plan de Bienestar aprobado, listados de asistencia, correos electronicos para las convocatorias, registros fotograficos, piezas gráficas.</t>
  </si>
  <si>
    <t>Mediante el formato de evaluación de actividades de bienestar se evidencia la positiva aceptación de los talleres de interiorización del codigo de integridad y de clima laboral.</t>
  </si>
  <si>
    <t>Falta de asistencia de algunos Grupos internos de trabajo o asistencia parcial de los mismos.</t>
  </si>
  <si>
    <t>Actualización del código de ética de la Unidad
Nacional de Protección, de acuerdo a los
lineamientos del MIPG.</t>
  </si>
  <si>
    <t xml:space="preserve"> Iniciativa adicional</t>
  </si>
  <si>
    <t>Iniciativa adicional</t>
  </si>
  <si>
    <t>1 Codigo de  Etica  Actualizado</t>
  </si>
  <si>
    <t>Para el primer cuatrimestre de  2018 no se ha requerido actualización por parte de la Alta ditección.</t>
  </si>
  <si>
    <t>Para el segundo cuatrimestre de  2018  la  Subdirecciòn   de  talento humano  realizo todo lo concerniente del codigo de integridad bajo los lineamientos del MIPG y previamente reunido el Comitè de Gestiòn y Desempeño Institucional decidio realizar una jornada de participación mediante votaciones para la elección de dos valores adicionales acordes a las características de la Entidad,  La resoluciòn de adopciòn se tiene proyectada con fecha de septiembre.</t>
  </si>
  <si>
    <t>Sensibilizar y concientizar a la Alta Dirección,
servidores públicos, y contratistas en relación con
el fortalecimiento de la cultura ética de la Entidad.</t>
  </si>
  <si>
    <t>10  Actividades de  sensibilizacion del Codigo de  Etica</t>
  </si>
  <si>
    <t>El soporte documental se encuentra en el  siguiente link: trinity: \BIENESTAR\2018\CÓDIGO DE ÉTICA</t>
  </si>
  <si>
    <t xml:space="preserve">Para el   primer cuatrimestre de  2018 de las 10 actividades que se tienen programadas, se han realizado 2; por medio de las jornadas de inducción y reinducción, se ha dado a conocer   el  código de ética a los Funcionarios de la UNP. Además, se realizaron actividades de socialización dentro de las caminatas ecológicas realizadas tanto para funcionarios como para contratistas.                                                                                              </t>
  </si>
  <si>
    <t xml:space="preserve">Se realizo  monitoreo  a   50  actividades  del  Plan Anticorrupciòn  de  Atenciòn al Ciudadano obteniendo como resultado de avance  acumulado el   xxx%  durante  II  Cuatrimestre de  2018  cumpliendo así con el 100% de la ejecución del indicador. </t>
  </si>
  <si>
    <t>Para  el segundo  cuatrimestre de  2018   la subdireccion de  talento humano   durante  los meses de mayo, junio, julio y agosto de 2018  realizo 18 talleres de intervención  de clima laboral y socializaciòn del codigo de etica (codigo de integridad)en las instalaciones de la oficina principal por grupos de trabajo. Esta  actividad  supero la meta de  10 sensibilzaciones.</t>
  </si>
  <si>
    <t>Realizar socializaciones al interior de la entidad
sobre el código ética de la Unidad Nacional de
Protección - UNP.</t>
  </si>
  <si>
    <t>Iniciativa Adicional</t>
  </si>
  <si>
    <t>13 Socializaciones del codigo de  etica por procesos</t>
  </si>
  <si>
    <t xml:space="preserve"> El soporte documental se encuentra en el  siguinete link: trinity: \BIENESTAR\2018\CÓDIGO DE ÉTICA</t>
  </si>
  <si>
    <t xml:space="preserve">Para el primer  cuatrimestre de  2018 se tiene programada 13 actividades de socialización de las cuales se han ejecutado 2. Se han socializado piezas graficas. Se estableció plan de trabajo por áreas para el año 2018.                                         </t>
  </si>
  <si>
    <t>Para el segundo cuatrimestre de  2018 la subdireccion de  talento humano en los meses de mayo, junio, julio y agosto de 2018 realizaron 18 talleres de intervención  de clima laboral y socializaciòn del codigo de etica (codigo de integridad)en las instalaciones de la oficina principal por grupos de trabajo.  Esta   actividad   supero la meta  de 13  socializaciones.</t>
  </si>
  <si>
    <t>Implementar el Sistema de Seguridad y Salud en el Trabajo, según la normatividad vigente.</t>
  </si>
  <si>
    <t>Ejecutar y evaluar el Sistema de Seguridad y Salud en el Trabajo. (Actividades de medicina preventiva y seguridad industrial).</t>
  </si>
  <si>
    <t>Cumplimiento del Plan del Sistema de Seguridad y Salud en el Trabajo.</t>
  </si>
  <si>
    <t>Efectividad</t>
  </si>
  <si>
    <t xml:space="preserve">Durante el primer trimestre se programaron 100 actividades concernientes al SGSST distribuidas de la siguiente manera:
* Reuniones COPASST (2)
*Reuniones Seguridad Vial (2)
*Investigaciones de accidentes de trabajo (14)
*Lecciones aprendidas (4)
*Seguimiento al ausentismo laboral (3)
*Exámenes ocupacionales Ingreso (24)
*Mes de la Salud (5)
*Conceptos de traslados (9)
*Mesa Laboral (1)
*Inspecciones locativas y de seguridad (1)
*Líderes de Orden y Aseo (2)
*Entrega de EPP (1)
*Aplicación de evaluación del sistema (1)
*Elaboración del Plan de Trabajo (1)
*Actualización de documentos: Modificación (1)
*Actualización de documentos: Creación (11)
*Entrega HO a BPL (116)
*Inducciones y reinducciones (4)
*Historias psicológicas ocupacionales (48)
</t>
  </si>
  <si>
    <t xml:space="preserve"> SG-SST (\\trinity) (Y: ) : 2018
Archivo Físico en custodia del área de SST</t>
  </si>
  <si>
    <t>De acuerdo a las actividades realizadas se logró:
1. Modificación de Resolución del COPASST
2. Inclusión de un integrante de la subdirección especializada al comité de Seguridad Vial, reunión con profesional de seguridad vial para modificaciones del plan.
3. Se publicaran 10 lecciones aprendidas referentes a los eventos presentados en pro de evitar accidentes laborales.
4. Se logra realizar actividades como "Enero sin estres laboral", "Febrero de frutoterapia", "Tamizaje Cardiovascular", "Marzo de monitoreo"
5. Se actualiza la documentación del SGSST. 
Así mismo se sobre ejecutó con las actividades planeadas para el trimestre, donde se tenia un total de 100 y se ejecutaron 250 se aumentó con el numero de HO que se enviaron a BPL,la accidentalidad fue mayor a la proyectada, se crearon y/o modificaron mayor documento.</t>
  </si>
  <si>
    <t xml:space="preserve">El plan de trabajo con la ARL no se ha firmado debido a unos ajustes frente al retorno que se le da a la entidad. Por lo cual se dará a inicio a mediados de abril 2018. Es así que no se  programaron actividades dependientes de la ARL para el trimestre.
</t>
  </si>
  <si>
    <t xml:space="preserve">Durante el II trimestre se ejecutaron las siguientes actividades
1. Seguimiento de restricciones médico-laborales: 15
2. Seguimiento a Sistemas de Vigilancia Epidemiológica: 1
3. Reuniones COPASST: 5
4. Reuniones Seguridad Vial: 3
5. Investigaciones de accidentes de trabajo: 35
6. Lecciones aprendidas: 1
7. Seguimiento al ausentismo laboral: 3
8. Exámenes ocupacionales Ingreso: 387
9. Exámenes ocupacionales Egreso: 20
10. Inspecciones de puesto de trabajo: 5
11. Aplicación pruebas psicofísicas para el manejo de armas: 764
12. Realización pausas activas: 42.
13. Mes de la Salud: 56
14. Mesa Laboral: 1
15. Conceptos de traslados: 80
16. Inspecciones locativas y de seguridad: 5
17. Capacitaciones Brigada de Emergencia: 32
18. Actualización de matrices de factores de riesgo:  2
19. Seguimiento de controles de matriz de peligros: 1.
20. Líderes de Orden y Aseo: 1.
21. Entrega de EPP: 1
22. Capacitación Seguridad Vial: 30
23. Actualización de documentos: Modificación y creación: 8
24. Inducciones y reinducciones: 4
25. Capacitaciones recibidas: 1
26. Historias psicológicas ocupacionales: 400
27. Riesgo Psicosocial: 8
</t>
  </si>
  <si>
    <t>De acuerdo con las actividades ejecutadas se logró capacitar a una parte del personal de la Subdirección Especializada en seguridad vial ya que se ha aumentado la accidentalidad en la entidad. Adicional se mejoró la perspectiva de SST en las ciudades con las actividades de semana de la salud.</t>
  </si>
  <si>
    <t>No se tuvo mayor dificultad con el proveedor de la ARL para la ejecución de las actividades.</t>
  </si>
  <si>
    <t xml:space="preserve">1.	Seguimiento de restricciones médico-laborales: Se cumplió con la actividad programada con apoyo del equipo interdisciplinario.
2.	Seguimiento a Sistemas de Vigilancia Epidemiológica: Con apoyo de la enfermera se llevó a cabo (2) seguimiento a los sistemas de vigilancia epidemiológica para la sede Americas.
3.	Reuniones COPASST: En lo trascurrido se han llevado a cabo (3) reuniones con COPASST.
4.	Reuniones Seguridad Vial: Con el Comité de seguridad vial se llevaron a cabo (3) reuniones
5.	Investigaciones de accidentes de trabajo: Se realizaron (29) investigaciones de accidentes de trabajo, cumpliendo con 3 actividades programadas en el trimestre.
6.	Lecciones aprendidas: Se socializó por correo informativo (4) lecciones aprendidas, cumpliendo con 3 actividades programadas en el trimestre.
7.	Seguimiento al ausentismo laboral: Se realizó (3) seguimientos al ausentismo laboral
8.	Exámenes ocupacionales Ingreso: Se han realizado (22) exámenes de ingreso de acuerdo con el nuevo ingreso de personal de la Subdirección Especializada, cumpliendo con 3 actividades programada.
9.	Exámenes ocupacionales Egreso: Se han enviado (7) ordenes de examen de egreso, cumpliendo con 3 actividades programadas.
10.	Exámenes ocupacionales periódicos: Se han llevado a cabo (1258) exámenes a nivel nacional.
11.	Aplicación de pruebas psicosensometricas: Se han llevado a cabo (121) pruebas al personal de la Subdirección Especializada.
12.	Aplicación pruebas psicofísicas para el manejo de armas: En el trimestre se realizaron (205) pruebas de armas a los funcionarios de Protección y Subdireccion Especializada.
13.	Realización pausas activas: Se ejecutaron (58) horas de pausas activas a nivel nacional.
14.	Mes de la Salud: Se han llevado a cabo (39) actividades enfocadas a la salud a nivel nacional como son ofiterapia, rumbaterapia, aromaterapia, examen visual, donación de sangre.
15.	Conceptos de traslados: Se han realizado (7) conceptos de traslado a solicitud del grupo de Registro y Control, cumpliendo con 3 actividades programadas.
16.	Inspecciones locativas y de seguridad: Se realizaron (18) inspecciones locativas a nivel nacional.
17.	Capacitaciones Brigada de Emergencia: Se llevaron a cabo (40) jornadas de capacitación de brigada de emergencia a nivel nacional.
18.	Actualización de matrices de factores de riesgo:  Se actualizaron (8) matrices a nivel nacional.
19.	Seguimiento de controles de matriz de peligros: Se realizaron (21) seguimientos a los controles a nivel nacional
20.	Líderes de Orden y Aseo: Se han realizado (2) jornada de inscripción para líderes e igualmente la formación de estos en la sede principal.
21.	Capacitación Seguridad Vial: Se han llevado a cado (24) jornadas de capacitación de seguridad vial a nivel nacional.
22.	Actualización de documentos: Creación: Se creo (1) documento del SG-SST para cumplir con normatividad.
23.	Inducciones y reinducciones: Se llevaron a cabo (16) jornadas de inducción convocadas por el grupo de Capacitación, cumpliendo así con 3 actividades programadas.
24.	Capacitaciones recibidas: Un integrante del grupo asistió a una (1) capacitación en formación de Líder de Seguridad Vial.
25.	Historias psicológicas ocupacionales: Se llevaron a cabo por el grupo de psicólogos la aplicación de (290) HPO a los funcionarios de la entidad, cumpliendo así con 3 actividades programadas.
26.	Inspecciones para teletrabajo:  Se realizaron (4) inspecciones para teletrabajar.
27.	Riesgo Psicosocial: Por parte del grupo interdisciplinario de la ARL se han realizado (36) jornadas de capacitación sobre DME y psicosocial por grupos de trabajo y en las principales ciudades taller psicosocial.
</t>
  </si>
  <si>
    <t xml:space="preserve">Se logró llegar  a las ETCR coon capacitaciones, actividades de promoción y prevención.
Se hizó entrega de kits dentales en las ETCR incentivando la prevencion de enfermedades dentales.
Se entregaron carnés con procedimiento de como reportar un accidente laboral al personal operativo.
Se eligio nuevo COPASST y Comité de Convivencia Laboral.
Las capacitaciones de seguridad vial se lograron hacer en la mayoria de ciudades.
Las jornadas de examenes medicos periodicos se han ejecutado en la medida de la programación, adicional se tuvó unidad movil en la sede principal.
Se lideró la conformación de Comité de ayuda mutua con las empresas aledañas a la entidad en Bogota.
Se realizó pre-simulacro en sede principal con el fin de identificar falencias.
</t>
  </si>
  <si>
    <t>La programación de las actividades en ciudades se ha difcultado debido a las misiones y esto se refleja en la baja asistencia a las actividades.
El apoyo de los coordinadores de grupo y/o ciudades no es el mejor, al momento de incentivar la participación en las actividades citadas por circular, correo y demas.
El contrato de pruebas psicosensometricas no se ha logrado ejecutar mayor parte debido a dialogos con el proveedor y adicional por el agendamiento del personal operativo teniendo en cuenta las misiones de trabajo.</t>
  </si>
  <si>
    <t>Seguimiento de restricciones médico-laborales</t>
  </si>
  <si>
    <t>Porcentaje Seguimiento de restricciones médico-laborales</t>
  </si>
  <si>
    <t>Medicina Preventiva y del Trabajo</t>
  </si>
  <si>
    <t>Prevenir y controlar las condiciones de salud de los servidores públicos frente a los factores de riesgo ocupacionales.</t>
  </si>
  <si>
    <t>Seguimiento a Sistemas de Vigilancia Epidemiológica</t>
  </si>
  <si>
    <t>Porcentaje Seguimiento a Sistemas de Vigilancia Epidemiológica</t>
  </si>
  <si>
    <t>Reuniones COPASST</t>
  </si>
  <si>
    <t>Porcentaje Reuniones COPASST</t>
  </si>
  <si>
    <t>Reuniones Seguridad Vial</t>
  </si>
  <si>
    <t>Porcentaje Reuniones Seguridad Vial</t>
  </si>
  <si>
    <t>Investigaciones de accidentes de trabajo</t>
  </si>
  <si>
    <t>Porcentaje Investigaciones de accidentes de trabajo</t>
  </si>
  <si>
    <t>Lecciones aprendidas</t>
  </si>
  <si>
    <t>Porcentaje Lecciones aprendidas</t>
  </si>
  <si>
    <t>Vacunación</t>
  </si>
  <si>
    <t>Porcentaje Vacunación</t>
  </si>
  <si>
    <t>Seguimiento al ausentismo laboral</t>
  </si>
  <si>
    <t>Porcentaje Seguimiento al ausentismo laboral</t>
  </si>
  <si>
    <t>Exámenes ocupacionales Ingreso</t>
  </si>
  <si>
    <t>Porcentaje Exámenes ocupacionales Ingreso</t>
  </si>
  <si>
    <t>Exámenes ocupacionales Egreso</t>
  </si>
  <si>
    <t>Porcentaje Exámenes ocupacionales Egreso</t>
  </si>
  <si>
    <t>Exámenes ocupacionales Periódicos</t>
  </si>
  <si>
    <t>Porcentaje Exámenes ocupacionales Periódicos</t>
  </si>
  <si>
    <t>Inspecciones de puesto de trabajo</t>
  </si>
  <si>
    <t>Porcentaje Inspecciones de puesto de trabajo</t>
  </si>
  <si>
    <t>Estudios de puesto de trabajo para calificación de origen de enfermedad</t>
  </si>
  <si>
    <t>Porcentaje Estudios de puesto de trabajo para calificación de origen de enfermedad</t>
  </si>
  <si>
    <t>Aplicación de pruebas psicosensometricas-vial</t>
  </si>
  <si>
    <t>Porcentaje Aplicación de pruebas psicosensometricas-vial</t>
  </si>
  <si>
    <t>Aplicación pruebas psicofísicas para el manejo de armas</t>
  </si>
  <si>
    <t>Porcentaje Aplicación pruebas psicofísicas para el manejo de armas</t>
  </si>
  <si>
    <t>Realización pausas activas</t>
  </si>
  <si>
    <t>Porcentaje Realización pausas activas</t>
  </si>
  <si>
    <t>Mes de la Salud</t>
  </si>
  <si>
    <t>Porcentaje Mes de la Salud</t>
  </si>
  <si>
    <t>Mesa Laboral</t>
  </si>
  <si>
    <t>Porcentaje Mesa Laboral</t>
  </si>
  <si>
    <t>Acompañamiento deportivo</t>
  </si>
  <si>
    <t>Porcentaje Acompañamiento deportivo</t>
  </si>
  <si>
    <t>Conceptos de traslados</t>
  </si>
  <si>
    <t>Porcentaje Conceptos de traslados</t>
  </si>
  <si>
    <t>Inspecciones locativas y de seguridad</t>
  </si>
  <si>
    <t>Porcentaje Inspecciones locativas y de seguridad</t>
  </si>
  <si>
    <t>Higiene y Seguridad Industrial</t>
  </si>
  <si>
    <t>Proporcionar condiciones de trabajo adecuadas bajo las normas aplicables a la entidad.</t>
  </si>
  <si>
    <t xml:space="preserve">Capacitaciones Brigada de Emergencia </t>
  </si>
  <si>
    <t xml:space="preserve">Porcentaje Capacitaciones Brigada de Emergencia </t>
  </si>
  <si>
    <t>Actualización de matrices de factores de riesgo</t>
  </si>
  <si>
    <t>Porcentaje Actualización de matrices de factores de riesgo</t>
  </si>
  <si>
    <t>Seguimiento a controles de matrices de factores de riesgo</t>
  </si>
  <si>
    <t>Porcentaje Seguimiento a controles de matrices de factores de riesgo</t>
  </si>
  <si>
    <t>Lideres de Orden y Aseo</t>
  </si>
  <si>
    <t>Porcentaje Lideres de Orden y Aseo</t>
  </si>
  <si>
    <t>Entrega de EPP</t>
  </si>
  <si>
    <t>Porcentaje Entrega de EPP</t>
  </si>
  <si>
    <t>Actualización  Plan de Prevención y respuesta ante Emergencias</t>
  </si>
  <si>
    <t>Porcentaje Actualización  Plan de Prevención y respuesta ante Emergencias</t>
  </si>
  <si>
    <t>Simulacro Nacional de Evacuación</t>
  </si>
  <si>
    <t>Porcentaje Simulacro Nacional de Evacuación</t>
  </si>
  <si>
    <t>Capacitación Seguridad Vial</t>
  </si>
  <si>
    <t>Porcentaje Capacitación Seguridad Vial</t>
  </si>
  <si>
    <t>Aplicación de evaluación del sistema</t>
  </si>
  <si>
    <t>Porcentaje Aplicación de evaluación del sistema</t>
  </si>
  <si>
    <t>Actividades Transversales al Sistema</t>
  </si>
  <si>
    <t>Elaboración del Plan de Trabajo</t>
  </si>
  <si>
    <t>Porcentaje Elaboración del Plan de Trabajo</t>
  </si>
  <si>
    <t>Actualización de documentos: Modificación</t>
  </si>
  <si>
    <t>Porcentaje Actualización de documentos: Modificación</t>
  </si>
  <si>
    <t>Actualización de documentos: Creación</t>
  </si>
  <si>
    <t>Actualización de documentos: Anulación</t>
  </si>
  <si>
    <t>Porcentaje Actualización de documentos: Anulación</t>
  </si>
  <si>
    <t>Participación en actividades  del grupo</t>
  </si>
  <si>
    <t>Porcentaje Participación en actividades  del grupo</t>
  </si>
  <si>
    <t>Entrega HO a BPL</t>
  </si>
  <si>
    <t>Porcentaje Entrega HO a BPL</t>
  </si>
  <si>
    <t>Inducciones y reinducciones</t>
  </si>
  <si>
    <t>Porcentaje Inducciones y reinducciones</t>
  </si>
  <si>
    <t xml:space="preserve"> Inspecciones para Teletrabajo</t>
  </si>
  <si>
    <t>Porcentaje  Inspecciones para Teletrabajo</t>
  </si>
  <si>
    <t>Capacitaciones recibidas</t>
  </si>
  <si>
    <t>Porcentaje Capacitaciones recibidas</t>
  </si>
  <si>
    <t>Historias psicológicas ocupacionales</t>
  </si>
  <si>
    <t>Porcentaje Historias psicológicas ocupacionales</t>
  </si>
  <si>
    <t>Riesgo Psicosocial</t>
  </si>
  <si>
    <t>Desarrollar e implementar actividades encaminadas a controlar el riesgo psicosocial en los servidores públicos.</t>
  </si>
  <si>
    <t>Porcentaje Riesgo Psicosocial</t>
  </si>
  <si>
    <t xml:space="preserve">Actualización de las Historias Laborales </t>
  </si>
  <si>
    <t>Historias Laborales de la Entidad</t>
  </si>
  <si>
    <t>(Total de documentos recibidos para actualizar historias laborales /  Total de documentos actualizados de Historias Laborales) *100</t>
  </si>
  <si>
    <t xml:space="preserve">De los 12.279 documentos que se tenían programados para incluir en las Historias Laborales durante el primer trimestre se incluyeron 11.000 documentos. Es importante resaltar que no se cumplió con la totalidad de las inclusiones, debido a que se esta dando alcance a la Auditoria Programada por Control Interno en la revisión de las 1.022 Historias Laborales del personal nombrado en  la Subdirección Especializada.  </t>
  </si>
  <si>
    <t>Formato de entrega de documentos para clasificación e ingreso de Historia Laboral</t>
  </si>
  <si>
    <t>Teniendo en cuenta el volumen de nombramientos de la Subdirección Especializada de Seguridad y Protección , se hizo el respectivo ingreso de las Historias Laborales del año 2017 y lo corrido del año 2018.</t>
  </si>
  <si>
    <t>No contamos con espacio suficiente para el archivo de todas las Historias Laborales que ingresaron de la Subdirección Especializada en el espacio que actualmente cuenta la Subdirección de Talento Humano.</t>
  </si>
  <si>
    <t xml:space="preserve">De los 10,413 documentos que se tenían programados para incluir en las Historias Laborales durante el primer trimestre se incluyeron 9,856 documentos. Es importante resaltar que no se cumplió con la totalidad de las inclusiones, debido a que se esta dando alcance a la Auditoria Programada por Control Interno en la revisión de las 1.013 Historias Laborales del personal nombrado en  la Subdirección Especializada.  </t>
  </si>
  <si>
    <t xml:space="preserve">Actualmente contamos con el espacio físico y el inmobiliario especial de (ARCHIVO CORREDIZO Y ESTANTES), pero no contamos con los equipos necesarios y espacio idóneo para la digitalización de las Historias Laborales y puntos de red suficientes. </t>
  </si>
  <si>
    <t xml:space="preserve">De los 10,200 documentos que se tenían programados para incluir en las Historias Laborales durante el Tercer trimestre se incluyeron 9,590 documentos. </t>
  </si>
  <si>
    <t xml:space="preserve">Ajustar la planta actual de la Entidad frente a las necesidades reales de la Unidad Nacional de Protección. </t>
  </si>
  <si>
    <t xml:space="preserve">Realizar análisis estadístico trimestral de la planta de personal </t>
  </si>
  <si>
    <t>&lt;=100%</t>
  </si>
  <si>
    <t>Funcionarios en Planta</t>
  </si>
  <si>
    <t>( No. cargos ocupados/No. total de cargos de la planta)</t>
  </si>
  <si>
    <t>Al corte de marzo de 2018, estaban vinculados 706 funcionarios de la planta de creación de la UNP y 1.022 funcionarios del Decreto 301 del 2017, para un total de 1.728 funcionarios vinculados.</t>
  </si>
  <si>
    <t>Planta de personal - actos administrativos de nombramiento</t>
  </si>
  <si>
    <t>Al corte de junio de 2018, estaban vinculados 700 funcionarios de la planta de creación de la UNP y 989 funcionarios del Decreto 301 del 2017, para un total de 1.689 funcionarios vinculados.</t>
  </si>
  <si>
    <t>Al corte de septiembre de 2018, estaban vinculados 706 funcionarios de la planta de creación de la UNP y 1214 funcionarios del Decreto 301 del 2017, para un total de 1.920 funcionarios vinculados.</t>
  </si>
  <si>
    <t>Cumplimiento de las solicitudes que presenta el  funcionario de la UNP</t>
  </si>
  <si>
    <t>Reporte de novedades que presenta los funcionarios reubicaciones , vacaciones, licencias ordinarias, renuncias, cambios CCF, EPS, FP)</t>
  </si>
  <si>
    <t>Novedades Laborales</t>
  </si>
  <si>
    <t>(Total de solicitudes tramitadas / N° de solicitudes recibidas) * 100</t>
  </si>
  <si>
    <t>Durante el primer trimestre del año 2018, se realizaron 357 novedades del personal de la Planta correspondiente a reubicaciones, cambios EPS, cambios de CCF,cambios de  AFP, renuncias, vacaciones y aplazamientos.</t>
  </si>
  <si>
    <t>Planta de Personal - Resoluciones de Reubicación</t>
  </si>
  <si>
    <t xml:space="preserve">
Hay solicitudes de reubicación que genera cambios de EPS y CCF que han presentado inconvenientes, ya que no tenemos contacto directo con varios funcionarios de la Subdirección Especializada de Seguridad y Protección para la firma de formularios y radicación de las solicitudes en las diferentes regionales.</t>
  </si>
  <si>
    <t>Durante el segundo trimestre del año 2018, se realizaron 1,553 novedades del personal de la Planta correspondiente a: Vinculaciones, Reubicaciones , Renuncias, Vacaciones, Aplazamiento Vacaciones, Prorrogas de Nombramiento, Interrupciones y Reanudes, Certificaciones, Extractos de Hoja de Vida, licencias ordinarias, Permisos, Comisiones de Servicio, cambios CCF, EPS, FP)</t>
  </si>
  <si>
    <t>Hay solicitudes de reubicación que genera cambios de EPS y CCF que han presentado inconvenientes, ya que no tenemos contacto directo con varios funcionarios de la Subdirección Especializada de Seguridad y Protección para la firma de formularios y radicación de las solicitudes en las diferentes regionales.</t>
  </si>
  <si>
    <t>Durante el tercer trimestre del año 2018, se realizaron 363 novedades del personal de la Planta correspondiente a: Vinculaciones, Reubicaciones , Renuncias, Vacaciones, Aplazamiento Vacaciones, Prorrogas de Nombramiento, Interrupciones y Reanudes, Certificaciones, Extractos de Hoja de Vida, licencias ordinarias, Permisos, Comisiones de Servicio, cambios CCF, EPS, FP)</t>
  </si>
  <si>
    <t>Mantener actualizada la planta de personal de la Entidad en SIGEP.</t>
  </si>
  <si>
    <t>Seguimiento a los procedimientos de SIGEP</t>
  </si>
  <si>
    <t>(N° de actualizaciones de funcionarios vinculados en SIGEP / N° Total de  funcionarios vinculados a la Planta de la Entidad)*100</t>
  </si>
  <si>
    <t xml:space="preserve"> A corte de marzo de 2018, se realizaron 706 actualizaciones a la plataforma SIGEP del personal de la planta de creacion de la UNP.
 Las actualizaciones faltantes corresponden a los funcionarios vinculados a la Planta de creación del Decreto 301, quienes por ser un cargo nuevo en la plataforma del SIGEP requiere de la creación 
de cuentas de correo institucional del personal.</t>
  </si>
  <si>
    <t>Reporte SIGEP</t>
  </si>
  <si>
    <t>Esta en proceso de creación  de los  correos institucionales de los 1,035 cargos del Decreto 301 de 2017 , que corresponde a la Subdirección Especializada de Seguridad y Protección.</t>
  </si>
  <si>
    <t xml:space="preserve"> A corte de junio de 2018, se realizaron 700 actualizaciones a la plataforma SIGEP del personal de la planta de creacion de la UNP.
En la actualidad 989 funcionarios de la planta correspondiente al Decreto 301 del 2017 se encuentran pendientes de subir a la plataforma del SIGEP, porque esta pendiente el envió del archivo masivo para su creacion en la plataforma. 
</t>
  </si>
  <si>
    <t xml:space="preserve">Esta en proceso de creación  de los  correos institucionales de los 989 cargos del Decreto 301 de 2017 , que corresponde a la Subdirección Especializada de Seguridad y Protección.
</t>
  </si>
  <si>
    <t>Para este trimestre se realizó el cargue masivo de los funcionarios a la plataforma del SIGEP .</t>
  </si>
  <si>
    <t>Desarrollar las actividades relacionadas con la gestión del talento humano, en lo correspondiente a la liquidación de viáticos y gastos de viaje.</t>
  </si>
  <si>
    <t xml:space="preserve">Liquidar viáticos y gastos de viaje de las comisiones de servicios y autorizaciones de viaje conferidas. </t>
  </si>
  <si>
    <t>Cumplimiento en la liquidación de viáticos y gastos de viaje por caja menor</t>
  </si>
  <si>
    <t>(N° de comisiones y autorizaciones de viajes liquidadas /N° de comisiones y autorizaciones de viaje legalizadas)*100</t>
  </si>
  <si>
    <t xml:space="preserve">Para el primer trimestre del año 2018 se han legalizado 8.813 comisiones de las 8.644 liquidadas, las comisiones restantes corresponde a legalizaciones que tienen novedad en los documentos soportes. </t>
  </si>
  <si>
    <t>Excel de TNS</t>
  </si>
  <si>
    <t>Se ha disminuido la recepción de las novedades toda vez que se están revisando los documentos antes de recibirlos para radicar..</t>
  </si>
  <si>
    <t xml:space="preserve">La dificultad radica en que no se cuenta con los datos necesarios de contacto como correos electrónicos o teléfono de los funcionarios en especial de las Subdirección Especializada para comunicarles las novedades que se encuentran en los soportes de legalización lo que genera demoras en los tiempos de liquidación.  </t>
  </si>
  <si>
    <t>Para el segundo trimestre del año 2018, se han legalizado 10.967 comisiones de las 10.782 liquidadas, las comisiones restantes corresponden a legalizaciones que presentan novedades en los documentos soportes.</t>
  </si>
  <si>
    <t xml:space="preserve">Se ha mantenido el mismo nivel de novedades debido a que la acción de revisión en radicación es limitada de acuerdo  a las capacidades del personal asignado. </t>
  </si>
  <si>
    <t xml:space="preserve">Se presenta ausencia de controles en la Subdirección Especializada en la revisión de las legalizaciones, por lo tanto se apoyo con liquidadores para una etapa de enseñanza  en la revisión. </t>
  </si>
  <si>
    <t>Para el tercer trimestre del año 2018 se han legalizado 8.060 comisiones de las 8.225 liquidadas, las comisiones restantes corresponde a legalizaciones que tienen novedad en los documentos soportes</t>
  </si>
  <si>
    <t>Se ha mantenido el mismo nivel de novedades (165) debido a las acciones internas del grupo de revisión en radicación</t>
  </si>
  <si>
    <t>Ausencia de reinducción al personal de la Subdirección Especializada lo que ocasiona legalización incorrecta</t>
  </si>
  <si>
    <t>Solicitar y llevar el control del presupuesto de viáticos y gastos de viaje.</t>
  </si>
  <si>
    <t>Ejecución presupuesto viáticos y gastos de viaje</t>
  </si>
  <si>
    <t>(Total liquidado acumulado / Total del presupuesto asignado en la vigencia fiscal actual)*100</t>
  </si>
  <si>
    <t>El presupuesto total del primer trimestre del año es de 8.193.789.621 de los 9.000.000.000 asignado para pago de viáticos y gastos de viaje. Presupuestalmente se asigna 3000.000.000 mensuales, para dar cumplimiento a lo destinado en la vigencia del año.</t>
  </si>
  <si>
    <t>Excel TNS Y CDP 6018 DE 04/01/</t>
  </si>
  <si>
    <t>Se han implementados controles con el número de días solicitados, aprobando comisiones de máximo 8 días, con excepciones dependiendo el riesgo y el lugar del desplazamiento</t>
  </si>
  <si>
    <t>Alto volumen de comisiones por los constantes desplazamientos de los funcionarios del Decreto 301.</t>
  </si>
  <si>
    <t>El presupuesto total del primer trimestre del año es de 8.013.762.556  de los 9.000.000.000 asignado para pago de viáticos y gastos de viaje. Presupuestalmente se asigna 3.000.000.000 mensuales, para dar cumplimiento a lo destinado en la vigencia del año.</t>
  </si>
  <si>
    <t xml:space="preserve">Excel de TNS y CDP 6018 </t>
  </si>
  <si>
    <t xml:space="preserve">Se retiro el control de 8 días de comisión ya que genero dar inicio a comisiones nuevas, es decir no redujo la cantidad de días comisionados. Esto depende de las agendas de los protegidos y la entidad no tiene la viabilidad de ejercer limitación en los desplazamientos. El grupo de viáticos reportara la dinámica a las directivas.  </t>
  </si>
  <si>
    <t>El presupuesto total del tercer trimestre del año es de 8.469.870.147 de los 9.000.000.000 asignado para pago de viaticos y gastos de viaje. Presupuestalmente se asigna 3.000.000.000 mensuales, para dar cumplimiento a lo destinado en la vigencia del año.</t>
  </si>
  <si>
    <t>Excel TNS Y CDP 6018 DE 04/01/2018</t>
  </si>
  <si>
    <t>Se reportó a las directivas el gasto de caja menor por dependencia y por esquema de protección asignado, con el fin de reflejar la dinámica de comisiones.</t>
  </si>
  <si>
    <t>No hay organización adecuada en la Subdirección Especializada respecto al lugar de ubicación laboral del funcionario por resolución Vs lugar de implementación, lo que ocasiona mayor número de comisiones. Se entrego reporte a la Subdirección Especializada con casos identificados con comisiones constantes al mismo lugar de destino para los respectivos tramites de traslados.</t>
  </si>
  <si>
    <t>Desarrollar las actividades relacionadas con la gestión del talento humano, en lo correspondiente a la liquidación de nómina, seguridad social y prestaciones sociales</t>
  </si>
  <si>
    <t>Solicitar y llevar un control a la ejecución del presupuesto de Gastos de Personal de la UNP</t>
  </si>
  <si>
    <t xml:space="preserve">Ejecución presupuesto Gastos de Personal </t>
  </si>
  <si>
    <t>Valor ejecutado mensual en gastos de personal / Total del presupuesto proyectado mensual X 100%</t>
  </si>
  <si>
    <t>La ejecución del presupuesto de Gastos de Personal de los meses de enero y febrero se cumplió con la meta establecida, sin embargo para el mes de marzo en la solicitud del PAC de ese mes hizo falta la suma de $42 millones, debido a que por la liquidación del retroactivo no todo el valor efectivamente requerido pudo incluirse en la solicitud de pac realizada el 5 de febrero. Vale aclarar que el decreto de incremento salarial salió el 19 de febrero.</t>
  </si>
  <si>
    <t>En el siguiente link \\trinity\NominaRegistroControl\Nomina\Nomina_Mensual\2018, puede visualizarse el archivo “Ejecución Presupuesto Gastos de Personal 2018”, donde se lleva el control de la ejecución del presupuesto de gastos de personal de la actual vigencia.</t>
  </si>
  <si>
    <t>El presupuesto se ha ejecutado en los valores propuestos</t>
  </si>
  <si>
    <t>Cambios Normativos que afectan la actividad, en este caso el Decreto 330 del 2018, por la que a última hora se tuvo que liquidar el retroactivo de enero y febrero, que no estaba contemplado para ese periodo. Además las desvinculaciones permanentes de personal de planta, que han hecho no poder controlar que deben efectuarse liquidación y pago de prestaciones al momento del retiro de la entidad.</t>
  </si>
  <si>
    <t>La ejecución del presupuesto de Gastos de Personal de los meses de abril, mayo y junio se cumplió con la meta establecida.</t>
  </si>
  <si>
    <t>las desvinculaciones permanentes de personal de planta, que han hecho no poder controlar que deben efectuarse liquidación y pago de prestaciones al momento del retiro de la entidad.</t>
  </si>
  <si>
    <t>La ejecución del presupuesto de Gastos de Personal de los meses de Julio, agosto y septiembre se cumplió con la meta establecida,.</t>
  </si>
  <si>
    <t>Siguen siendo concurrente las desvinculaciones permanentes de personal de planta, y por lo tanto  han hecho no poder controlar que deben efectuarse liquidación y pago de prestaciones al momento del retiro de la entidad.</t>
  </si>
  <si>
    <t>1. Liquidar la nómina y las prestaciones sociales de los funcionarios vinculados en la planta de personal de la UNP
2. Realizar revisiones a la liquidación nomina, prestaciones sociales y aportes parafiscales</t>
  </si>
  <si>
    <t>Nómina y las prestaciones sociales liquidadas</t>
  </si>
  <si>
    <t>Nómina Liquidada</t>
  </si>
  <si>
    <t>En los meses de enero, febrero y marzo de 2018, se entregaron las nóminas mensuales respectivas. Se precisa que, en las nóminas mensuales, se incluyeron las liquidaciones de las siguientes prestaciones sociales: bonificación de servicios prestados, prima de vacaciones, bonificación de recreación, prima de clima, prima de orden público, bonificación del decreto 1700/10, prima de instalación, gasto menaje doméstico y transporte de parientes, prima de coordinación, prima técnica salarial y no salarial.</t>
  </si>
  <si>
    <t xml:space="preserve">En el archivo físico se encuentra la carpeta “Comunicaciones enviadas a Secretaria General 2018”, donde se archivan los Informes de nómina mensuales enviados apara pago. </t>
  </si>
  <si>
    <t>Actualmente se cuenta con herramientas automáticas como es el caso de la implementación del software de TNS.</t>
  </si>
  <si>
    <t>La implementación del software ha permitido llevar el proceso de forma automática sin embargo por ser una actividad en la que aún se está implementando, el Grupo de Nomina realiza el comparativo manual para garantizar la confiabilidad de la información</t>
  </si>
  <si>
    <t>En los meses de abril, mayo y junio de 2018, se entregaron las nóminas mensuales respectivas. Se precisa que, en las nóminas mensuales, se incluyeron las liquidaciones de las siguientes prestaciones sociales: bonificación de servicios prestados, prima de vacaciones, bonificación de recreación, prima de clima, prima de orden público, bonificación del decreto 1700/10, prima de instalación, gasto menaje doméstico y transporte de parientes, prima de coordinación, prima técnica salarial y no salarial.</t>
  </si>
  <si>
    <t>En los meses de  julio, agosto y septiembre de 2018 como tambien se realizaron las nominas adicionales frente a los nombramientos realizados en dichos meses, se entregaron las nóminas mensuales respectivas. Se precisa que, en las nóminas mensuales, se incluyeron las liquidaciones de las siguientes prestaciones sociales: bonificación de servicios prestados, prima de vacaciones, bonificación de recreación, prima de clima, prima de orden público, bonificación del decreto 1700/10, prima de instalación, gasto menaje doméstico y transporte de parientes, prima de coordinación, prima técnica salarial y no salarial.</t>
  </si>
  <si>
    <t>Verificar las solicitudes de libranzas y/o descuento directo por nómina de los funcionarios vinculados en la planta de personal de la UNP</t>
  </si>
  <si>
    <t xml:space="preserve">Solicitudes de libranzas y/o descuento directo por nómina verificadas </t>
  </si>
  <si>
    <t>(No. de Solicitudes de libranzas y/o descuento verificadas / No. total de solicitudes de libranzas y/o descuento por nómina recibidas que tengan todos los documentos requeridos para su análisis) *100</t>
  </si>
  <si>
    <t xml:space="preserve">Se precisa que en el mes de diciembre de 2017 en la última semana, fueron recibidas 18 solicitudes de libranzas y/o descuento directo, las cuales no pudieron ser tramitadas en diciembre debido a que eran personas recién posesionadas y en el software no se contaba con historial de desprendibles de nómina para verificar información, por tanto se tuvo que esperar en el mes de enero de 2018, que se creará el periodo de nómina de enero y se calculará nómina para que pudiera hacer el análisis de la capacidad de endeudamiento.
</t>
  </si>
  <si>
    <t xml:space="preserve">En el siguiente link \\trinity\NominaRegistroControl\Nomina\Libranzas, puede visualizarse el archivo “Registros Libranzas”, donde se lleva el control de las solicitudes de verificación de capacidades de endeudamientos allegadas a la Subdirección de Talento Humano. </t>
  </si>
  <si>
    <t>Las dificultades más representativas en libranzas es que el software de TNS a veces tiene problemas para acceder al módulo debido al servicio de internet, adicionalmente el sistema muchas veces es muy lento y demora el desarrollo de las actividades.</t>
  </si>
  <si>
    <t>Se precisa que en el mes de marzo 09 solicitudes se tramitaron en el mes de abril debido a que las solicitudes eran desvinculaciones por ende debían ser aplicadas a partir del siguiente mes. En el mes de junio 06 solicitudes fueron aplicadas en el mes de julio por ser desvinculaciones.</t>
  </si>
  <si>
    <t>Se precisa que en el mes de julio 7 solicitudes se tramitaron en el mes de agosto debido a que las solicitudes eran desvinculaciones por ende debían ser aplicadas a partir del siguiente mes, tambien las que se recibieron finalizando mes las cuales por tiempo se realizaron en el siguiente mes . En el mes de agosto 59 solicitudes fueron aplicadas en el mes de septiembre debido a que se recibieron el 29 y 31 de agosto.</t>
  </si>
  <si>
    <t>Gestionar las solicitudes de retiros de cesantías de los funcionarios de la UNP</t>
  </si>
  <si>
    <t>Retiros parciales de cesantías gestionados</t>
  </si>
  <si>
    <t>(No. De retiros de cesantías tramitados / No. De retiros de cesantías recibidas que tengan todos los documentos requeridos para su trámite) * 100</t>
  </si>
  <si>
    <t>Se logró que el 100% de las solicitudes de retiros parciales de cesantías radicadas se tramitarán todas.</t>
  </si>
  <si>
    <t xml:space="preserve">En el siguiente link \\trinity\NominaRegistroControl\Nomina\Cesantias, puede visualizarse el archivo “Trámite formatos retiros de cesantías 1016”, donde se lleva el control de las incapacidades allegadas a la Subdirección de Talento Humano y de la gestión que se le realiza. </t>
  </si>
  <si>
    <t>Se les está ayudando a los funcionarios que las solicitudes las realicen por la página web del FNA para que el tramite sea mas rápido y eviten desplazarse hasta la oficina del FNA.</t>
  </si>
  <si>
    <t>Se debe hacer mucho seguimiento a las solicitudes que se allegan debido a que los funcionarios no entregan los documentos completos, se demoran en radicarlos y por ende algunas cesantías quedan estancadas en el trámite</t>
  </si>
  <si>
    <t>Tramitar la liquidación por nómina, transcripción y cobro de las incapacidades de los funcionarios de planta de la UNP.</t>
  </si>
  <si>
    <t xml:space="preserve">Incapacidades liquidadas por nómina </t>
  </si>
  <si>
    <t>(No. De incapacidades liquidadas por nómina / No. De incapacidades programadas para liquidar en cada nómina) * 100</t>
  </si>
  <si>
    <t>Una vez verificadas las incapacidades recibidas de los funcionarios, se incluyeron en el módulo de nómina para su liquidación correspondiente.</t>
  </si>
  <si>
    <t>En el siguiente link \\trinity\NominaRegistroControl\Nomina\Incapacidades\Grupo de Nómina, puede visualizarse el archivo “Base incapacidades grupo de nómina”.</t>
  </si>
  <si>
    <t>Se incluyeron las incapacidades en el módulo de nómina, de acuerdo a la información entregada por cada uno de los funcionarios</t>
  </si>
  <si>
    <t>Muchas veces los funcionarios no entregan las incapacidades inmediatamente suceden por lo que las incapacidades se liquidan de otros periodos y se deben hacer correcciones de descuento de los días pagados como laborados por conceptos como asignación básica , subsidio de alimentación, auxilio de transporte, prima de coordinación, etc.</t>
  </si>
  <si>
    <t xml:space="preserve">Incapacidades pagadas por nómina </t>
  </si>
  <si>
    <t>No. De incapacidades tramitadas ante la EPS, ARL y AFP / No. de incapacidades recibidas de enfermedad general mayores a 3 días, licencia de maternidad o paternidad, accidente de trabajo o enfermedad laboral * 100</t>
  </si>
  <si>
    <t>Se logró que la mayoría de las incapacidades se tramitaran ante las EPS y ARL</t>
  </si>
  <si>
    <t>Se esta logrando culturizar a los funcionarios en el sentido de que entreguen las incapacidades con todos los documentos que se necesitan para que las Eps y ARL la liquiden y paguen.</t>
  </si>
  <si>
    <t>Muchas veces los funcionarios no entregan todos los documentos requeridos para el tramite de las incapacidades ante las EPS y ARL.
Se tiene el caso de un funcionario que tiene mas de 540 días de incapacidades y su cobro ha sido muy complicado de efectuar.</t>
  </si>
  <si>
    <t>Eficiencia en Ejecución del presupuesto dela Unidad Nacional de Protección.</t>
  </si>
  <si>
    <t>GESTIÓN FINANCIERA</t>
  </si>
  <si>
    <t>Presupuesto ejecutado</t>
  </si>
  <si>
    <t>Presupuesto obligado / presupuesto vigente</t>
  </si>
  <si>
    <t>Con corte al 31 de marzo de 2018, la entidad cuenta con una apropiación vigente de $ 625.931.000.000 de los cuales se han obligado $ 125.276.170.830  que representan el 20%</t>
  </si>
  <si>
    <t>Documento elaborado. Registro en el SIIF</t>
  </si>
  <si>
    <t>Para el II trimestre  la entidad cuenta con una apropiación vigente de $702.119.000.000; de los cuales Se han obligado en el 2 trimestre de la vigencia un total de  $191,345,951,551,47 que representan un 27%; la totalidad de lo radicado en el área de contabilidad sin ningún percance.</t>
  </si>
  <si>
    <t xml:space="preserve">La información con la que se reporta este indicador sale de siif nación; (perfil consulta, web de reportes, epg- ejecución presupuesta agregada y marcamos apropiación vigente y total de obligaciones acumulado.  </t>
  </si>
  <si>
    <t>A junio 30 de 2018, la entidad cuenta con una apropiación vigente de $702.119.000.000; de los cuales se han obligado $191,345,951,551,47 que representan un 27% “A 31 de enero la apropiación vigente era de $549.743, pero en el mes de febrero fueron adicionados $76.188 millones, quedando una apropiación vigente de $625.931 millones, en el mes de abril adicionaron $76.188 millones, para una apropiación Vigente  para el 2 trimestre de $702.119 millones, siendo la misma para mayo de 2018”.</t>
  </si>
  <si>
    <t>Hace falta hacer un seguimiento a los supervisores de cada contrato para que al finalizar el año tengamos mejores resultados y sepamos con oportunidad el comportamiento de nuestras finanzas y tomar las decisiones apropiadas con los recursos.</t>
  </si>
  <si>
    <t>Para el III trimestre se ha comprometido el 30% del total de la apropiacion vigente.</t>
  </si>
  <si>
    <t>SIIF Nación (perfil consulta, web de reportes, epg- ejecución presupuestal agregada y marcamos apropiación vigente y total de obligaciones acumuladas.</t>
  </si>
  <si>
    <t xml:space="preserve">***A julio 31 de 2018, la entidad cuenta con una apropiación vigente de $702.119.000.000; de los cuales se han obligado $382.366.184.953,38 que representan un 54.46%.
***A agosto 31 de 2018, la entidad cuenta con una apropiación vigente de $702.119.000.000; de los cuales se han obligado $455.191.031.830,00 que representan un 65%.
A septiembre 30 de 2018, la entidad cuenta con una apropiación vigente de $702.119.000.000; de los cuales se han obligado $517.058.122.169,53 que representan un 74%.
</t>
  </si>
  <si>
    <t>Estándares Mínimos de prestación de Servicios  al Ciudadano.</t>
  </si>
  <si>
    <t>Servicio al ciudadano</t>
  </si>
  <si>
    <t>Optimizar la atención al ciudadano mediante el aumento de los canales de comunicación, la presencia regional, la mejora en los tiempos de respuesta y la implementación de herramientas tecnológicas</t>
  </si>
  <si>
    <t>Mejorar en la atención al ciudadano  de la Unidad Nacional de Protección.</t>
  </si>
  <si>
    <t>Proyectar respuestas en términos de Ley a PQRSD de carácter mixto elevadas ante la UNP</t>
  </si>
  <si>
    <t>RESPUESTAS A PQRSD MIXTAS PROYECTADAS EN TÉRMINOS DE LEY DURANTE EL PERIODO</t>
  </si>
  <si>
    <t>(numero total de respuestas a PQRSD de carácter mixto proyectadas en términos de ley durante el periodo / numero total de PQRSD de carácter mixto elevadas ante la entidad durante el periodo) *100</t>
  </si>
  <si>
    <t>A través del indicador el Grupo de Atención al Ciudadano busca medir la oportunidad de respuesta a las PQRSD de carácter mixto elevadas a la entidad, evidenciándose que para el primer trimestre de 2018 el GAC cumplió con el 99% del indicador de  oportunidad de PQRSD mixtas asignadas.</t>
  </si>
  <si>
    <t xml:space="preserve">REPORTE SEGUIMIENTO Y CONTROL DE INDICADORES
TABLERO DE MANDO ENERO 2018 http://socrates.unp.gov.co/Reporte/Descarga/3014
REPORTE SEGUIMIENTO Y CONTROL DE INDICADORES
TABLERO DE MANDO FEBRERO 2018
http://socrates.unp.gov.co/Reporte/Descarga/3043
REPORTE SEGUIMIENTO Y CONTROL DE INDICADORES
TABLERO DE MANDO MARZO 2018
http://socrates.unp.gov.co/Reporte/Descarga/3078
</t>
  </si>
  <si>
    <t>Durante el primer trimestre de 2018 se recibieron 880 PQRSD (mixtas) asignadas al Grupo de Atención al
Ciudadano de acuerdo con las copias transferidas por el área de Radicación y Correspondencia a
través de SIGOB. De las 880 PQRSD recibidas, se respondieron 871 en términos de ley . De esta manera, se dio cumplimiento a un 99,90% del indicador,sin perjuicio de lo anterior se aclara que el 0,1% de PQRSD no contestadas oportunamente tiene como una de sus causas la no
transferencia de las mismas en forma ágil en la herramienta de gestión documental SIGOB.</t>
  </si>
  <si>
    <t>La principal dificultad que tuvo durante el primer trimestre el Grupo de Atención al Ciudadano para poder dar cumplimiento al 100% del indicador,corresponde a la no
transferencia de las PQRSD (mixtas) en forma ágil a través  de la herramienta  de gestión documental SIGOB, 
para  elaborar la respuesta final por parte del GAC.</t>
  </si>
  <si>
    <t>A través del indicador el Grupo de Atención al Ciudadano busca medir la oportunidad de respuesta a las PQRSD de carácter mixto elevadas a la entidad, evidenciándose que para el segundo trimestre de 2018 el GAC cumplió con el 99.29% del indicador de  oportunidad de PQRSD mixtas asignadas.</t>
  </si>
  <si>
    <t xml:space="preserve">REPORTE SEGUIMIENTO Y CONTROL DE INDICADORES
TABLERO DE MANDO ABRIL 2018 
http://socrates.unp.gov.co/Reporte/Descarga/3148
REPORTE SEGUIMIENTO Y CONTROL DE INDICADORES
TABLERO DE MANDO MAYO 2018
http://socrates.unp.gov.co/Reporte/Descarga/3181
REPORTE SEGUIMIENTO Y CONTROL DE INDICADORES
TABLERO DE MANDO JUNIO 2018
http://socrates.unp.gov.co/Reporte/Descarga/3225
</t>
  </si>
  <si>
    <t xml:space="preserve"> De acuerdo con las copias transferidas al GAC por el área de Radicación y Correspondencia , durante el segundo trimestre de 2018 fueron elevadas ante la entidad 704 PQRSD (mixtas) ,de las cuales se respondieron 699 en términos de ley . De esta manera, se dio cumplimiento a un 99.29% del indicador,sin perjuicio de lo anterior se aclara que el 0.71% de PQRSD no contestadas oportunamente tiene como causa la no
transferencia de las mismas de forma correcta y oportuna a través de  la herramienta de gestión documental SIGOB.</t>
  </si>
  <si>
    <t xml:space="preserve">La principal dificultad que  presentó el Grupo de Atención al Ciudadano  para poder dar cumplimiento al 100% del indicador, se genera como consecuencia, de la no transferencia rápida de los insumos por parte de las otras dependencias al Grupo de Atención al Ciudadano; ocasionando retrasos en la proyección de respuestas en la plataforma SIGOB. Adicional a esto la demora se presenta debido a la errónea asignación de los documentos por parte del área de radicación y correspondencia.
</t>
  </si>
  <si>
    <t>A través del indicador el Grupo de Atención al Ciudadano busca medir la oportunidad de respuesta a las PQRSD de carácter mixto elevadas a la entidad, evidenciándose que para el tercer trimestre de 2018 el GAC cumplió con el  100% del indicador de oportunidad de PQRSD mixtas asignadas.</t>
  </si>
  <si>
    <t xml:space="preserve">REPORTE SEGUIMIENTO Y CONTROL DE INDICADORES TABLERO DE MANDO JULIO 2018
http://socrates.unp.gov.co/Reporte/Descarga/3277
REPORTE SEGUIMIENTO Y CONTROL DE INDICADORES TABLERO DE MANDO AGOSTO  2018
http://socrates.unp.gov.co/Reporte/Descarga/3316
REPORTE SEGUIMIENTO Y CONTROL DE INDICADORES TABLERO DE MANDO SEPTIEMBRE 2018
Nota:  El respectivo informe, se encuentra en proceso de elaboración una vez publicado podra ser consultado a través de: 
http://socrates.unp.gov.co/Reporte/Index
</t>
  </si>
  <si>
    <t>De acuerdo con las copias transferidas al GAC por el área de Radicación y Correspondencia, durante el tercer trimestre de 2018, fueron elevadas ante la entidad 949 PQRSD (mixtas), de las cuales se respondieron 949 en términos de ley. De esta manera, se dio cumplimiento a un 100% del indicador de oportunidad del GAC.</t>
  </si>
  <si>
    <t>Durante el trimestre, el Grupo de Atención al Ciudadano no presentó ninguna dificultad en el desarrollo de las actividades programadas para dar cumplimiento al Indicador.</t>
  </si>
  <si>
    <t>Responder en términos de ley las PQRSD
que son elevadas ante la entidad</t>
  </si>
  <si>
    <t xml:space="preserve"> Mecanismos para mejorar  la  atención al ciudadano.</t>
  </si>
  <si>
    <t>Seguimiento</t>
  </si>
  <si>
    <t>100% de la PQRSD con
respuesta en términos</t>
  </si>
  <si>
    <t xml:space="preserve"> Los  soportes documentales se encuentran en  Consultar Informes Consolidados de PQRSD
Enero: https://www.unp.gov.co/atencion-usuario/Documents/INFORME%20CONSOLIDADO%20DE%20PQRSD%20-enero%202018.pdf
Febrero: https://www.unp.gov.co/atencion-usuario/Documents/INFORME%20CONSOLIDADO%20DE%20PQRSD%20DE%20LA%20ENTIDAD%20-%20FEBRERO%202018.pdf
Marzo: https://www.unp.gov.co/atencion-usuario/Documents/INFORME%20CONSOLIDADO%20DE%20PQRSD%20DE%20LA%20ENTIDAD%20-%20MARZO%202018.pdf
Abril:  https://www.unp.gov.co/atencion-usuario/Documents/INFORME%20CONSOLIDADO%20DE%20PQRSD%20DE%20LA%20ENTIDAD%20-%20ABRIL%202018.pdf</t>
  </si>
  <si>
    <t xml:space="preserve">Para el  primer cuatrimestre de  2018  con el fin de medir la oportunidad en la respuesta de PQRSD elevadas a la entidad, el Grupo de Atención al Ciudadano realizó seguimiento a las peticiones,evidenciando que se respondió en términos legales el 92% del total de PQRSD, y que el 8% restante no contestadas oportunamente, tiene como causa la no transferencia de las mismas en forma ágil en la herramienta de gestión documental SIGOB,al área competente de elaborar la respuesta final.
</t>
  </si>
  <si>
    <t xml:space="preserve">Los  Soportes documentales  de  esta  actividad se encuentra  en el siguiente link: Consultar Informes Consolidados de PQRSD
Mayo: https://www.unp.gov.co/atencion-usuario/Documents/INFORME%20DE%20SEGUIMIENTO%20A%20PQRSD%20DE%20LA%20ENTIDAD%20-%20MAYO%202018.pdf
Junio: https://www.unp.gov.co/atencion-usuario/Documents/INFORME%20DE%20SEGUIMIENTO%20A%20PQRSD%20DE%20LA%20ENTIDAD%20-%20JUNIO%202018.pdf
Julio: https://www.unp.gov.co/atencion-usuario/Documents/INFORME%20DE%20SEGUIMIENTO%20A%20PQRSD%20DE%20LA%20ENTIDAD%20-%20JULIO%202018.pdf
Agosto:https://www.unp.gov.co/atencion-usuario/Documents/INFORME%20DE%20SEGUIMIENTO%20A%20PQRSD%20DE%20LA%20ENTIDAD%20-%20AGOSTO%202018.pdf  
</t>
  </si>
  <si>
    <t xml:space="preserve">Para el  segundo cuatrimestre de  2018   el grupo de atencion  al ciudadano con el fin de medir la oportunidad en la respuesta de PQRSD elevadas a la entidad, realizó durante el segundo seguimiento a las peticiones quejas,reclamos,sugerencias y denuncias,evidenciando que se respondió en términos legales el 94% del total de PQRSD, y que el  6% restante no contestadas oportunamente, tiene como causa la no transferencia de las mismas en forma ágil en la herramienta de gestión documental SIGOB,al área competente de elaborar la respuesta final.
</t>
  </si>
  <si>
    <t>Realizar monitoreo y seguimiento a PQRSD que
son elevadas ante la entidad</t>
  </si>
  <si>
    <t>100% de las PQRSD con
seguimiento.</t>
  </si>
  <si>
    <t xml:space="preserve"> El soporte documentan  se encuentra en  anexo 6
Correos electrónicos aleatorios, enviados por colaboradora del GAC encargada de realizar seguimiento, a través de los cuales se  informa semanalmente a los enlaces de PQRSD  el estado de las mismas y el tiempo de respuesta. 
(Carpeta Yute Plan Anticorrupción y de Atención al Ciudadano - Archivo GAC-2018)</t>
  </si>
  <si>
    <t xml:space="preserve">Para el primer cuatrimestre de  2018 en cumplimiento  de las funciones  asignadas al Grupo de Atención al Ciudadano en lo atinente a realizar el seguimiento a las PQRSD elevadas ante la entidad, se adelantó el  respectivo seguimiento al total de peticiones,quejas,reclamos,sugerencias y denuncias que se elevaron durante el primer cuatrimestre del año.
</t>
  </si>
  <si>
    <t xml:space="preserve">Los  Soportes  documentales  de esta actividad se encuentra  en el siguiente link:  Ver en anexo 6
Correos electrónicos aleatorios, enviados por colaboradora del GAC encargada de realizar seguimiento, a través de los cuales se  informa semanalmente a los enlaces de PQRSD  el estado de las mismas y el tiempo de respuesta. 
(Carpeta Yute Plan Anticorrupción y de Atención al Ciudadano - Archivo GAC-2018)
</t>
  </si>
  <si>
    <t xml:space="preserve">Para el segundo  cuatrimestre de  2018  en cumplimiento  de las funciones endilgadas al Grupo de Atención al Ciudadano en lo atinente a realizar el seguimiento a las PQRSD elevadas ante la entidad, se adelantó el  respectivo seguimiento al total de peticiones,quejas,reclamos,sugerencias y denuncias que se elevaron durante el segundo cuatrimestre del año.
</t>
  </si>
  <si>
    <t xml:space="preserve">Generar Notificación mensual a los Lideres de Proceso, respecto a seguimiento PQRSD </t>
  </si>
  <si>
    <t>NOTIFICACIÓN MENSUAL A LIDERES DE PROCESO RESPECTO DEL SEGUIMIENTO A PQRSD</t>
  </si>
  <si>
    <t>Notificación mensual</t>
  </si>
  <si>
    <t>El  indicador permite evidenciar el cumplimiento del GAC respecto al seguimiento a las  PQRSD y  la notificación que se realiza a los lideres de proceso indicando el estado y oportunidad de respuesta de las peticiones asignadas,así las cosas  se dio cumplimiento al 100% del indicador como quiera que se proyectaron las notificaciones previstas para el  primer trimestre.</t>
  </si>
  <si>
    <t>Comunicaciones Internas:
VER ANEXO 1 
 ( Carpeta Yute Plan de Acción - Archivo GAC-2018 )</t>
  </si>
  <si>
    <t>Teniendo en cuenta la información obtenida del  seguimiento semanal realizado por el GAC a las PQRSD, se realizaron y remitieron las correspondientes  Comunicaciones Internas  a los lideres de proceso, a través de las cuales se notificó el estado y comportamiento de las peticiones,quejas,reclamos,sugerencias y denuncias asignadas a cada dependencia.</t>
  </si>
  <si>
    <t>Durante el primer trimestre el Grupo de Atención al Ciudadano no presento ninguna dificultad en el desarrollo de las actividades programadas para dar cumplimiento al Indicador.</t>
  </si>
  <si>
    <t>El  indicador permite evidenciar el cumplimiento del GAC con respecto al seguimiento que se realiza a las  PQRSD y  la notificación que se remite a los lideres de proceso informándoles el estado y oportunidad de respuesta de las peticiones  asignadas a sus procesos, así las cosas  se dio cumplimiento al 100% del indicador como quiera que se proyectaron las notificaciones previstas para el  segundo trimestre.</t>
  </si>
  <si>
    <t>Durante este trimestre el Grupo de Atención al Ciudadano no presento ninguna dificultad en el desarrollo de las actividades programadas para dar cumplimiento al Indicador.</t>
  </si>
  <si>
    <t>El indicador nos permite evidenciar el cumplimiento del GAC, con respecto al seguimiento que se realiza a las PQRSD y la notificación que se remite a los líderes de proceso informándoles el estado y oportunidad de respuesta de las peticiones asignadas a sus procesos, así las cosas, se dio cumplimiento al 100% del indicador como quiera que se proyectaron las notificaciones previstas para el tercer trimestre.</t>
  </si>
  <si>
    <t xml:space="preserve"> Copia Comunicaciones Internas
VER ANEXO 1 
 ( Carpeta Yute Plan de Acción - Archivo GAC-2018 )</t>
  </si>
  <si>
    <t>Teniendo en cuenta la información obtenida del seguimiento semanal que realiza el GAC a las PQRSD, se remitieron las correspondientes Comunicaciones Internas a los líderes de proceso, a través de las cuales se les notificó el estado y comportamiento de las peticiones, quejas, reclamos, sugerencias y denuncias asignadas a cada  proceso.</t>
  </si>
  <si>
    <t>Proyectar Informe de PQRSD de acuerdo a datos incluidos en  la base matriz</t>
  </si>
  <si>
    <t>INFORME MENSUAL  CONSOLIDADO PQRSD</t>
  </si>
  <si>
    <t xml:space="preserve">Informe mensual </t>
  </si>
  <si>
    <t>A través del informe mensual consolidado  de PQRSD , el Grupo de Atención al ciudadano busca evidenciar la gestión realizada y el cumplimiento de cada dependencia respecto a las Peticiones,Quejas,Reclamos,Sugerencias y Denuncias,que se elevan a la entidad, así las cosas  el GAC cumplió con el 100% del indicador como quiera que se proyectaron los informes previstos para el primer trimestre.</t>
  </si>
  <si>
    <t xml:space="preserve">INFORME CONSOLIDADO DE PQRSD ENERO 2018
https://www.unp.gov.co/atencion-usuario/Documents/INFORME%20CONSOLIDADO%20DE%20PQRSD%20-enero%202018.pdf
INFORME CONSOLIDADO DE PQRSD FEBRERO 2018
https://www.unp.gov.co/atencion-usuario/Documents/INFORME%20CONSOLIDADO%20DE%20PQRSD%20DE%20LA%20ENTIDAD%20-%20FEBRERO%202018.pdf
INFORME CONSOLIDADO DE PQRSD MARZO 2018
https://www.unp.gov.co/atencionusuario/Documents/INFORME%20CONSOLIDADO%20DE%20PQRSD%20DE%20LA%20ENTIDAD%20-%20MARZO%202018.pdf
</t>
  </si>
  <si>
    <t>Con base en  la información obtenida del  seguimiento semanal realizado por el GAC a las Peticiones,Quejas,Reclamos,Sugerencias y Denuncias se proyectaron los respectivos Informes Consolidados de PQRSD,los cuales mes a mes  permiten exponer el estado y comportamiento  de las PQRSD por cada dependencia.</t>
  </si>
  <si>
    <t>A través del informe mensual consolidado  de PQRSD , el Grupo de Atención al ciudadano busca evidenciar la gestión realizada y el cumplimiento de cada dependencia respecto a las Peticiones,Quejas,Reclamos,Sugerencias y Denuncias,que se elevan a la entidad, así las cosas  el GAC cumplió con el 100% del indicador como quiera que se proyectaron los informes previstos para el segundo trimestre.</t>
  </si>
  <si>
    <t xml:space="preserve">INFORME CONSOLIDADO DE PQRSD ABRIL 2018
https://www.unp.gov.co/atencion-usuario/Documents/INFORME%20DE%20SEGUIMIENTO%20A%20PQRSD%20DE%20LA%20ENTIDAD%20-%20ABRIL%202018.pdf
INFORME CONSOLIDADO DE PQRSD MAYO 2018
https://www.unp.gov.co/atencion-usuario/Documents/INFORME%20DE%20SEGUIMIENTO%20A%20PQRSD%20DE%20LA%20ENTIDAD%20-%20MAYO%202018.pdf
INFORME CONSOLIDADO DE PQRSD JUNIO 2018
https://www.unp.gov.co/atencion-usuario/Documents/INFORME%20DE%20SEGUIMIENTO%20A%20PQRSD%20DE%20LA%20ENTIDAD%20-%20JUNIO%202018.pdf
</t>
  </si>
  <si>
    <t>De acuerdo a  la información obtenida del  seguimiento  semanal realizado por el GAC a las Peticiones,Quejas,Reclamos,Sugerencias y Denuncias se proyectaron los respectivos Informes Consolidados de PQRSD, los cuales mes a mes  permiten evidenciar el estado y comportamiento  de las PQRSD por cada proceso.</t>
  </si>
  <si>
    <t>A través del informe mensual consolidado de PQRSD, el Grupo de Atención al ciudadano busca evidenciar la gestión realizada y el cumplimiento de cada dependencia respecto a las Peticiones, Quejas, Reclamos, Sugerencias y Denuncias que se elevan a la entidad, de esta manera el GAC cumple con el 100% del indicador como quiera que se proyectaron los informes previstos para el tercer trimestre.</t>
  </si>
  <si>
    <t>INFORME CONSOLIDADO DE PQRSD JULIO 2018
https://www.unp.gov.co/atencion-usuario/Documents/INFORME%20DE%20SEGUIMIENTO%20A%20PQRSD%20DE%20LA%20ENTIDAD%20-%20JULIO%202018.pdf
INFORME CONSOLIDADO DE PQRSD AGOSTO 2018
https://www.unp.gov.co/atencion-usuario/Documents/informe-pqrsd-grupo-atencion-al-ciudadado-agosto-2018.pdf
INFORME CONSOLIDADO DE PQRSD SEPTIEMBRE 2018
https://www.unp.gov.co/atencion-usuario/Documents/informe-pqrsd-grupo-atencion-al-ciudadado-septiembre-2018.pdf</t>
  </si>
  <si>
    <t>De acuerdo con la información obtenida del seguimiento semanal realizado por el GAC a las Peticiones, Quejas, Reclamos, Sugerencias y Denuncias, se proyectaron los respectivos Informes Consolidados de PQRSD, los cuales mes a mes permiten evidenciar el estado y comportamiento de las PQRSD en cada uno de los procesos.</t>
  </si>
  <si>
    <t>Elaborar mensualmente informe de PQRSD para su
publicación en página web de la entidad</t>
  </si>
  <si>
    <t xml:space="preserve">12  Informes
</t>
  </si>
  <si>
    <t xml:space="preserve">El soporte  documental se encuentra en   consultar Informes Consolidados de PQRSD  a través de los siguientes enlaces:
Enero: https://www.unp.gov.co/atencion-usuario/Documents/INFORME%20CONSOLIDADO%20DE%20PQRSD%20-enero%202018.pdf
Febrero: https://www.unp.gov.co/atencion-usuario/Documents/INFORME%20CONSOLIDADO%20DE%20PQRSD%20DE%20LA%20ENTIDAD%20-%20FEBRERO%202018.pdf
Marzo: https://www.unp.gov.co/atencion-usuario/Documents/INFORME%20CONSOLIDADO%20DE%20PQRSD%20DE%20LA%20ENTIDAD%20-%20MARZO%202018.pdf
Abril: https://www.unp.gov.co/atencion-usuario/Documents/INFORME%20CONSOLIDADO%20DE%20PQRSD%20DE%20LA%20ENTIDAD%20-%20ABRIL%202018.pdf
</t>
  </si>
  <si>
    <t xml:space="preserve">Para el  primer cuatrimestre de  2018 se elaboraron los informes de PQRSD correspondientes al primer cuatrimestre de 2018,para su publicación en la página web por parte de la Oficina Asesora de Planeación e Información.
</t>
  </si>
  <si>
    <t xml:space="preserve">los soportes documentales de esta actividad se encuentra  en el siguiente linK.
Consultar Informes Consolidados de PQRSD  .
Mayo: https://www.unp.gov.co/atencion-usuario/Documents/INFORME%20DE%20SEGUIMIENTO%20A%20PQRSD%20DE%20LA%20ENTIDAD%20-%20MAYO%202018.pdf
Junio: https://www.unp.gov.co/atencion-usuario/Documents/INFORME%20DE%20SEGUIMIENTO%20A%20PQRSD%20DE%20LA%20ENTIDAD%20-%20JUNIO%202018.pdf
Julio: https://www.unp.gov.co/atencion-usuario/Documents/INFORME%20DE%20SEGUIMIENTO%20A%20PQRSD%20DE%20LA%20ENTIDAD%20-%20JULIO%202018.pdf
Agosto:https://www.unp.gov.co/atencion-usuario/Documents/INFORME%20DE%20SEGUIMIENTO%20A%20PQRSD%20DE%20LA%20ENTIDAD%20-%20AGOSTO%202018.pdf  
</t>
  </si>
  <si>
    <t xml:space="preserve">Para el segundo  cuatrimestre de  2018 el grupo de atención al ciudadano elaboró los informes de PQRSD , para publicación en la página web por parte de la Oficina Asesora de Planeación e Información.
</t>
  </si>
  <si>
    <t>Realizar programa de sensibilización para promover la oportuna respuesta a las PQRSD elevadas ante la entidad</t>
  </si>
  <si>
    <t>SENSIBILIZACION   RESPUESTA OPORTUNA A PQRSD</t>
  </si>
  <si>
    <t>No. De sensibilizaciones realizadas /  No. De sensibilizaciones programadas</t>
  </si>
  <si>
    <t>A través del indicador, el Grupo de Atención al Ciudadano busca medir el número de sensibilizaciones realizadas para promover la respuesta oportuna a PQRSD,en ese sentido se dio cumplimiento al  100% del indicador como quiera que se realizó la sensibilización programada para el primer trimestre.</t>
  </si>
  <si>
    <t>Comunicación Interna:
MEM18-00004589 , MEM18-00004591 , MEM18-00004595
VER ANEXO 2
 ( Carpeta Yute Plan de Acción - Archivo GAC-2018 )</t>
  </si>
  <si>
    <t>Se remitió Comunicación Interna a los lideres de procesos misionales a fin de sensibilizar sobre la relevancia de la oportunidad en la respuesta a las PQRSD elevadas a la entidad.</t>
  </si>
  <si>
    <t>A través del indicador, el Grupo de Atención al Ciudadano busca medir el número de sensibilizaciones realizadas para promover la respuesta oportuna a PQRSD,en ese sentido se dio cumplimiento al  100% del indicador como quiera que se realizó la sensibilización programada para el segundo trimestre.</t>
  </si>
  <si>
    <t xml:space="preserve">Copia correo informativo  enviado a funcionarios y colaboradores UNP el día 29/05/2018 y 27/06/2018 
VER ANEXO 3
 ( Carpeta Yute Plan de Acción - Archivo GAC-2018 )
</t>
  </si>
  <si>
    <t>Por medio de correo informativo enviado a funcionarios y colaboradores de la UNP se solicitó tener en cuenta los términos de ley  para dar respuesta con oportunidad a las PQRSD  que son elevadas por los ciudadanos.</t>
  </si>
  <si>
    <t>A través del indicador, el Grupo de Atención al Ciudadano busca medir el número de sensibilizaciones realizadas para promover la respuesta oportuna a PQRSD, en ese sentido se dio cumplimiento al 100% del indicador como quiera que se realizó la sensibilización programada para el tercer trimestre.</t>
  </si>
  <si>
    <t xml:space="preserve">Copia correo informativo enviado a funcionarios y colaboradores UNP el día 22/08/2018  
Copia Comunicaciones Internas MEM18-00016207, MEM18-00016204, MEM18-00016211 
VER ANEXO 2
 ( Carpeta Yute Plan de Acción - Archivo GAC-2018 )
</t>
  </si>
  <si>
    <t>Por medio de correo informativo enviado a funcionarios y colaboradores de la UNP, se solicitó tener en cuenta los términos de ley para dar respuesta con oportunidad a las PQRSD que son elevadas ante la entidad, así mismo a través de comunicaciones internas, se invitó a los líderes de procesos misionales, a socializar con funcionarios y colaboradores encargados de responder PQRSD la relevancia de la oportunidad en la respuesta a las PQRSD.</t>
  </si>
  <si>
    <t xml:space="preserve"> Actualizar y socializar el
procedimiento de PQRSD</t>
  </si>
  <si>
    <t>Desarrollo institucional para el servicio al ciudadano.</t>
  </si>
  <si>
    <t>1   Procedimiento actualizado
  6   Actividades de socialización
del procedimiento de PQRSD</t>
  </si>
  <si>
    <t xml:space="preserve"> El soporte documental se  encuentra en el  Anexo 2
Actas y listados de asistencia a mesas de trabajo.
(Carpeta Yute Plan Anticorrupción y de Atención al Ciudadano - Archivo GAC-2018)
</t>
  </si>
  <si>
    <t xml:space="preserve">Para  el primer  cuatrimestre de  2018  el Grupo de Atención  al Ciudadano realizó tres (3) mesas de trabajo con los procesos misionales a fin de  tratar temas  relevantes para  el  mejoramiento de la atención al ciudadano, espacio en el cual se realizó socialización del </t>
  </si>
  <si>
    <t>Para  el II  cuatrimestre de  2018,  el  Coordinador  del Grupo de Atención al Ciudadano, realizó  socialización del procedimiento actual GSC-PR-01/V6, con funcionarios y colaboradores de la Subdirección Especializada de  Protección a fin de dar a conocer su  propósito, alcance y responsabilidades. 
Adicionalmente la entidad esta adelantando los contratos 046 y 785 a fin de implementar el sistema POWER FILE ,una vez sea implementado este sistema, se procedera a la actualización del procedimiento .</t>
  </si>
  <si>
    <t>Realizar campañas de sensibilización al interior de
la entidad sobre la atención al ciudadano y
respuesta a PQRSD</t>
  </si>
  <si>
    <t>4  Campañas de
sensibilización al
interior de la entidad</t>
  </si>
  <si>
    <t xml:space="preserve"> El   soporte documental se encuentra en  Anexo 3
Comunicaciones Internas.
(Carpeta Yute Plan Anticorrupción y de Atención al Ciudadano Archivo GAC-2018)
</t>
  </si>
  <si>
    <t>Para  el   primer cuatrimestre de  2018   a través de Comunicaciónes Internas MEM18-00004589 - MEM18-00004591 - MEM18-00004595 dirigidas a los lideres de los procesos misionales, se invitó a trabajar en equipo,unir esfuerzos y dar lo mejor para responder oportunamente las PQRSD elevadas por los ciudadanos teniendo en cuenta que ellos son los ejes del quehacer de nuestra Entidad.</t>
  </si>
  <si>
    <t xml:space="preserve">
El  soporte documental de esta actividad se encuentra en el siguiente link:
Ver en Anexo 3
Copia correo informativo y Comunicaciones Internas.
(Carpeta Yute Plan Anticorrupción y de Atención al Ciudadano Archivo GAC-2018</t>
  </si>
  <si>
    <t xml:space="preserve">Para el segundo  cuatrimestre de  2018  el grupo de  atencion al ciudadano a través de correo informativo los dias 29/05/2018, 27/06/2018  y 22/08/2018  socializó con funcionarios y colaboradores de la entidad,  los  términos de ley que se deben tener en cuenta para brindar respuesta oportuna a las PQRSD  y la  debida atención al ciudadano, asi mismo el dia 21/08/2018 a través de Comunicaciones Internas MEM18-00016204 -  MEM18-00016207 -  MEM18-00016211 dirigidas  a los lideres de procesos misionales, se invitó a trabajar en equipo, unir esfuerzos y dar lo mejor para responder oportunamente las PQRSD elevadas por los ciudadanos teniendo en cuenta que ellos son el eje del quehacer de nuestra Entidad.
</t>
  </si>
  <si>
    <t>Dar cumplimiento al aplicativo PQRSD en los
Grupos Regionales de Protección - GURP</t>
  </si>
  <si>
    <t>7  GURPS en cumplimiento
del aplicativo PQRSD</t>
  </si>
  <si>
    <t xml:space="preserve">Para  el  primer cuatrimestre de  2018   en coordinación con la Subdirección de Protección, se realizaron seis (6) videoconferencias con funcionarios y colaboradores de los Grupos Regionales de Protección a fin de sensibilizar sobre el uso adecuado del aplicativo PQRSD,sin perjuicio de lo anterior se aclara que con la regional de Popayan no fue posible realizar la videoconferencia por fallas tecnicas,no obstante esta oficina esta cumpliendo con el aplicativo.
EVIDENCIAS: El soporte documental se encuentra en  el Anexo  5
Actas de asistencia a videoconferencias ,formatos aleatorios realizados por los funcionarios y/o colaboradores de las GURP a través del aplicativo de PQRSD.
(Carpeta Yute Plan Anticorrupción y de Atención al Ciudadano Archivo GAC-2018) </t>
  </si>
  <si>
    <t xml:space="preserve">Para  el  primer cuatrimestre de  2018   en coordinación con la Subdirección de Protección, se realizaron seis (6) videoconferencias con funcionarios y colaboradores de los Grupos Regionales de Protección a fin de sensibilizar sobre el uso adecuado del aplicativo PQRSD,sin perjuicio de lo anterior se aclara que con la regional de Popayan no fue posible realizar la videoconferencia por fallas tecnicas,no obstante esta oficina esta cumpliendo con el aplicativo.
</t>
  </si>
  <si>
    <t xml:space="preserve">El soporte documental de esta actividad  se encuentra en el siguiente link:
Ver en Anexo  5
Actas de asistencia a videoconferencias ,realizadas los dias 23 y 28 de mayo y 06 de junio de 2018.
Copia comunicación interna MEM18-00017005 . 
(Carpeta Yute Plan Anticorrupción y de Atención al Ciudadano Archivo GAC-2018) </t>
  </si>
  <si>
    <t xml:space="preserve">Para el segundo  cuatrimestre  de  2018 el grupo de atencion al ciudadano en coordinación con la Subdirección de Protección,  realizaron  tres  (3) videoconferencias con funcionarios y colaboradores de los Grupos Regionales de Protección  de Popayán, Neiva  y Barranquilla a fin de revisar  la implementación y  uso adecuado del aplicativo PQRSD, además se envió comunicación interna MEM18-00017005, mediante la cual se socializan temas relevantes con   la atención al ciudadano, como la  obligatoriedad de incluir en el aplicativo de PQRSD las peticiones elevadas de manera verbal por  los ciudadanos y la gestión realizada, así como el correcto diligenciamiento del formato de atención y  encuesta de satisfacción.
</t>
  </si>
  <si>
    <t>Participacion ciudadana en la gestion publica</t>
  </si>
  <si>
    <t xml:space="preserve">Optimizar la atención al ciudadano mediante el aumento de los canales de comunicación, la presencia regional, la mejora en los tiempos de respuesta y la implementación de herramientas tecnológicas. </t>
  </si>
  <si>
    <t>Fortalecimiento en la atención al ciudadano  de la Unidad Nacional de Protección.</t>
  </si>
  <si>
    <t>Mejoramiento de  la atención al ciudadano  de la Unidad Nacional de Protección</t>
  </si>
  <si>
    <t>(Total de actividades de mejora realizadas para la atención al ciudadano / T total de actividades de mejora identificadas para la atención al ciudadano)*100%</t>
  </si>
  <si>
    <t>A través del indicador, el Grupo de Atención al Ciudadano busca medir el número de actividades propuestas para el primer trimestre de 2018 además de evidenciar su cumplimiento para el  fortalecimiento del servicio al ciudadano .</t>
  </si>
  <si>
    <r>
      <t>1.   Actas de reunión y listados de asistencia de los dias: 06/02/2018 y 07/02/2018
[</t>
    </r>
    <r>
      <rPr>
        <b/>
        <sz val="8"/>
        <color theme="1"/>
        <rFont val="Arial"/>
        <family val="2"/>
      </rPr>
      <t xml:space="preserve">Ver Anexo 1] - </t>
    </r>
    <r>
      <rPr>
        <sz val="8"/>
        <color theme="1"/>
        <rFont val="Arial"/>
        <family val="2"/>
      </rPr>
      <t>( Carpeta Yute Plan Estrategico Institucional - Archivo GAC-2018)
2.Acta de reunión y Acuerdos de Confidencialidad firmados el dia: 12/02/2018 
[</t>
    </r>
    <r>
      <rPr>
        <b/>
        <sz val="8"/>
        <color theme="1"/>
        <rFont val="Arial"/>
        <family val="2"/>
      </rPr>
      <t xml:space="preserve">Ver Anexo 2] - </t>
    </r>
    <r>
      <rPr>
        <sz val="8"/>
        <color theme="1"/>
        <rFont val="Arial"/>
        <family val="2"/>
      </rPr>
      <t>(Carpeta Yute Plan Estrategico Institucional -Archivo GAC-2018)
3. Comunicaciones Internas. MEM18-00002749 -MEM18-00002751
[</t>
    </r>
    <r>
      <rPr>
        <b/>
        <sz val="8"/>
        <color theme="1"/>
        <rFont val="Arial"/>
        <family val="2"/>
      </rPr>
      <t>Ver Anexo 3] -</t>
    </r>
    <r>
      <rPr>
        <sz val="8"/>
        <color theme="1"/>
        <rFont val="Arial"/>
        <family val="2"/>
      </rPr>
      <t xml:space="preserve"> ( Carpeta Yute Plan Estrategico Institucional - Archivo GAC-2018)
4. Comunicación Interna. MEM18-00002880 [</t>
    </r>
    <r>
      <rPr>
        <b/>
        <sz val="8"/>
        <color theme="1"/>
        <rFont val="Arial"/>
        <family val="2"/>
      </rPr>
      <t xml:space="preserve">Ver Anexo 4]
</t>
    </r>
    <r>
      <rPr>
        <sz val="8"/>
        <color theme="1"/>
        <rFont val="Arial"/>
        <family val="2"/>
      </rPr>
      <t xml:space="preserve"> ( Carpeta Yute Plan Estrategico Institucional - Archivo GAC-2018)
5.Actas de Reunión de los dias:19/02/2018 - 20/02/2018 - 22/02/2018 - 23/02/2018 - 26/02/2018 - 13/03/2018 [</t>
    </r>
    <r>
      <rPr>
        <b/>
        <sz val="8"/>
        <color theme="1"/>
        <rFont val="Arial"/>
        <family val="2"/>
      </rPr>
      <t xml:space="preserve">Ver Anexo 5] - </t>
    </r>
    <r>
      <rPr>
        <sz val="8"/>
        <color theme="1"/>
        <rFont val="Arial"/>
        <family val="2"/>
      </rPr>
      <t>(Carpeta Yute Plan Estrategico Institucional - Archivo GAC-2018)
6. Comunicaciones Internas MEM18-00004589 - MEM18-00004591 - MEM18-00004595 [</t>
    </r>
    <r>
      <rPr>
        <b/>
        <sz val="8"/>
        <color theme="1"/>
        <rFont val="Arial"/>
        <family val="2"/>
      </rPr>
      <t>Ver Anexo 6]</t>
    </r>
    <r>
      <rPr>
        <sz val="8"/>
        <color theme="1"/>
        <rFont val="Arial"/>
        <family val="2"/>
      </rPr>
      <t xml:space="preserve">
 (Carpeta Yute Plan Estrategico Institucional - Archivo GAC-2018)
7. Pantallazos de socialización sobre canales para elevar PQRSD
[</t>
    </r>
    <r>
      <rPr>
        <b/>
        <sz val="8"/>
        <color theme="1"/>
        <rFont val="Arial"/>
        <family val="2"/>
      </rPr>
      <t xml:space="preserve">Ver Anexo 7] - </t>
    </r>
    <r>
      <rPr>
        <sz val="8"/>
        <color theme="1"/>
        <rFont val="Arial"/>
        <family val="2"/>
      </rPr>
      <t>( Carpeta Yute Plan Estrategico Institucional - Archivo GAC-2018)
8. Acta  de Reunión y listado de asistencia del día: 20/03/2018
[</t>
    </r>
    <r>
      <rPr>
        <b/>
        <sz val="8"/>
        <color theme="1"/>
        <rFont val="Arial"/>
        <family val="2"/>
      </rPr>
      <t xml:space="preserve">Ver Anexo 8] - </t>
    </r>
    <r>
      <rPr>
        <sz val="8"/>
        <color theme="1"/>
        <rFont val="Arial"/>
        <family val="2"/>
      </rPr>
      <t>( Carpeta Yute Plan Estrategico Institucional - Archivo GAC-2018)
9. Actas de Reuniónes realizadas los dias 06/02/2018 - 07/02/2018   y Comunicación Interna MEM18-00005460 [</t>
    </r>
    <r>
      <rPr>
        <b/>
        <sz val="8"/>
        <color theme="1"/>
        <rFont val="Arial"/>
        <family val="2"/>
      </rPr>
      <t xml:space="preserve">Ver Anexo 9] - </t>
    </r>
    <r>
      <rPr>
        <sz val="8"/>
        <color theme="1"/>
        <rFont val="Arial"/>
        <family val="2"/>
      </rPr>
      <t>( Carpeta Yute Plan Estrategico Institucional - Archivo GAC-2018 )
10. Comunicación  Interna. MEM18-00005682 [</t>
    </r>
    <r>
      <rPr>
        <b/>
        <sz val="8"/>
        <color theme="1"/>
        <rFont val="Arial"/>
        <family val="2"/>
      </rPr>
      <t xml:space="preserve">Ver Anexo 10] - </t>
    </r>
    <r>
      <rPr>
        <sz val="8"/>
        <color theme="1"/>
        <rFont val="Arial"/>
        <family val="2"/>
      </rPr>
      <t xml:space="preserve"> (Carpeta Yute Plan Estrategico Institucional - Archivo GAC-2018)
11. Correo Informativo  22/03/2018 [</t>
    </r>
    <r>
      <rPr>
        <b/>
        <sz val="8"/>
        <color theme="1"/>
        <rFont val="Arial"/>
        <family val="2"/>
      </rPr>
      <t xml:space="preserve">Ver Anexo 11] - </t>
    </r>
    <r>
      <rPr>
        <sz val="8"/>
        <color theme="1"/>
        <rFont val="Arial"/>
        <family val="2"/>
      </rPr>
      <t xml:space="preserve"> (Carpeta Yute Plan Estrategico Institucional - Archivo GAC-2018)</t>
    </r>
  </si>
  <si>
    <r>
      <rPr>
        <b/>
        <sz val="8"/>
        <color theme="1"/>
        <rFont val="Arial"/>
        <family val="2"/>
      </rPr>
      <t>1. Mesas de Trabajo.</t>
    </r>
    <r>
      <rPr>
        <sz val="8"/>
        <color theme="1"/>
        <rFont val="Arial"/>
        <family val="2"/>
      </rPr>
      <t xml:space="preserve">
El  GAC realizó  tres (3) mesas de trabajo con los enlaces de PQRSD de cada uno de los procesos misionales con el fin de generar espacios de interacción y tratar temas  relevantes para  el  mejoramiento de la atención al ciudadano. 
</t>
    </r>
    <r>
      <rPr>
        <b/>
        <sz val="8"/>
        <color theme="1"/>
        <rFont val="Arial"/>
        <family val="2"/>
      </rPr>
      <t>2. Socialización Acuerdo de Confidencialidad.</t>
    </r>
    <r>
      <rPr>
        <sz val="8"/>
        <color theme="1"/>
        <rFont val="Arial"/>
        <family val="2"/>
      </rPr>
      <t xml:space="preserve">
Se realizó al interior del Grupo de Atención al Ciudadano socialización y firma  del Acuerdo de Confidencialidad a fin de recordar tanto a funcionarios como contratistas el compromiso de hacer buen uso de los activos de información y la importacia  de mantenerla bajo reserva evitando que sea utilizada por terceros que no tienen relación con la misma.
</t>
    </r>
    <r>
      <rPr>
        <b/>
        <sz val="8"/>
        <color theme="1"/>
        <rFont val="Arial"/>
        <family val="2"/>
      </rPr>
      <t xml:space="preserve">3. Fortalecimiento Canal Telefónico recepción de PQRSD.
</t>
    </r>
    <r>
      <rPr>
        <sz val="8"/>
        <color theme="1"/>
        <rFont val="Arial"/>
        <family val="2"/>
      </rPr>
      <t xml:space="preserve">A través de Comunicación Interna se solicito a los lideres de procesos misionales incluir en la respuesta escrita a PQRSD los datos del canal telefónico para elevar PQRSD con la finalidad que los peticionarios conozcan dicho canal y puedan hacer uso de este medio.
</t>
    </r>
    <r>
      <rPr>
        <b/>
        <sz val="8"/>
        <color theme="1"/>
        <rFont val="Arial"/>
        <family val="2"/>
      </rPr>
      <t xml:space="preserve">4. Prohibición solicitud dádivas trámite y respuestas PQRSD.
</t>
    </r>
    <r>
      <rPr>
        <sz val="8"/>
        <color theme="1"/>
        <rFont val="Arial"/>
        <family val="2"/>
      </rPr>
      <t xml:space="preserve">A través de Comunicación Interna,se reitero al interior del Grupo de Atención al Ciudadano la prohibición permanente de solicitar dádivas para la agilización de trámites y respuestas a PQRSD a fin de continuar generando cultura de servicio al ciudadano que opere bajo parámetros de  TRANSPARENCIA E INTEGRIDAD.
</t>
    </r>
    <r>
      <rPr>
        <b/>
        <sz val="8"/>
        <color theme="1"/>
        <rFont val="Arial"/>
        <family val="2"/>
      </rPr>
      <t xml:space="preserve">5.Video conferencias con Grupos Regionales de Protección.
</t>
    </r>
    <r>
      <rPr>
        <sz val="8"/>
        <color theme="1"/>
        <rFont val="Arial"/>
        <family val="2"/>
      </rPr>
      <t xml:space="preserve">En coordinación con la Subdirección de Protección, se realizaron seis (6) videoconferencias con funcionarios y colaboradores de los Grupos Regionales de Protección a fin de sensibilizar sobre el uso adecuado del aplicativo PQRSD. 
</t>
    </r>
    <r>
      <rPr>
        <b/>
        <sz val="8"/>
        <color theme="1"/>
        <rFont val="Arial"/>
        <family val="2"/>
      </rPr>
      <t xml:space="preserve">6.Sensibilización para promover respuesta oportuna a PQRSD y debida atención al ciudadano.
</t>
    </r>
    <r>
      <rPr>
        <sz val="8"/>
        <color theme="1"/>
        <rFont val="Arial"/>
        <family val="2"/>
      </rPr>
      <t xml:space="preserve">A través de Comunicación Interna dirigida a los lideres de procesos misionales, se invito a trabajar en equipo,unir esfuerzos y dar lo mejor para responder oportunamente las PQRSD elevadas por los ciudadanos quienes son los ejes del quehacer de nuestra Entidad.
</t>
    </r>
    <r>
      <rPr>
        <b/>
        <sz val="8"/>
        <color theme="1"/>
        <rFont val="Arial"/>
        <family val="2"/>
      </rPr>
      <t xml:space="preserve">7.Campaña  en redes sociales y página web de la UNP sobre canales para elevar PQRSD.
</t>
    </r>
    <r>
      <rPr>
        <sz val="8"/>
        <color theme="1"/>
        <rFont val="Arial"/>
        <family val="2"/>
      </rPr>
      <t xml:space="preserve">Se publicaron a través de Facebook y Twitter de la Unidad Nacional de Protección los canales dispuestos por la entidad para elevar PQRSD </t>
    </r>
    <r>
      <rPr>
        <b/>
        <sz val="8"/>
        <color theme="1"/>
        <rFont val="Arial"/>
        <family val="2"/>
      </rPr>
      <t>c</t>
    </r>
    <r>
      <rPr>
        <sz val="8"/>
        <color theme="1"/>
        <rFont val="Arial"/>
        <family val="2"/>
      </rPr>
      <t xml:space="preserve">on el propósito que sean conocidos por los ciudadanos.
</t>
    </r>
    <r>
      <rPr>
        <b/>
        <sz val="8"/>
        <color theme="1"/>
        <rFont val="Arial"/>
        <family val="2"/>
      </rPr>
      <t xml:space="preserve">8.Sensibilización Implicaciones Legales por no respuesta a PQRSD. </t>
    </r>
    <r>
      <rPr>
        <sz val="8"/>
        <color theme="1"/>
        <rFont val="Arial"/>
        <family val="2"/>
      </rPr>
      <t xml:space="preserve">
Se realizó sensibilización con los funcionarios y encargados de responder PQRSD sobre el impacto juridico para la entidad y las  Implicaciones Legales por la no respuesta a PQRSD en términos de ley. 
</t>
    </r>
    <r>
      <rPr>
        <b/>
        <sz val="8"/>
        <color theme="1"/>
        <rFont val="Arial"/>
        <family val="2"/>
      </rPr>
      <t xml:space="preserve">9. Socialización Procedimiento PQRSD.
</t>
    </r>
    <r>
      <rPr>
        <sz val="8"/>
        <color theme="1"/>
        <rFont val="Arial"/>
        <family val="2"/>
      </rPr>
      <t xml:space="preserve">Se socializó el Procedimiento de PQRSD con los procesos misionales  a través de mesas de trabajo  y con los Grupos Regionales de Protección a través de Comunicación Interna.
</t>
    </r>
    <r>
      <rPr>
        <b/>
        <sz val="8"/>
        <color theme="1"/>
        <rFont val="Arial"/>
        <family val="2"/>
      </rPr>
      <t xml:space="preserve">10. Socialización implicaciones item denuncia del Formato de Atención al Ciudadano.
</t>
    </r>
    <r>
      <rPr>
        <sz val="8"/>
        <color theme="1"/>
        <rFont val="Arial"/>
        <family val="2"/>
      </rPr>
      <t xml:space="preserve">A través de Comunicación Interna, se  socializó con  funcionarios y colaboradores del GAC  la  importancia  que  reviste  para  la  UNP  las  denuncias  que eleven  los ciudadanos  a  través  de  los canales de recepción de PQRSD.
</t>
    </r>
    <r>
      <rPr>
        <b/>
        <sz val="8"/>
        <color theme="1"/>
        <rFont val="Arial"/>
        <family val="2"/>
      </rPr>
      <t xml:space="preserve">11. Socialización Resolución 1074 de 2017.
</t>
    </r>
    <r>
      <rPr>
        <sz val="8"/>
        <color theme="1"/>
        <rFont val="Arial"/>
        <family val="2"/>
      </rPr>
      <t xml:space="preserve">A través de Correo Informativo se socializó al interior de la entidad la Resolución 1074 por medio de la cual se reglamenta el trámite interno del Derecho de Petición, Quejas,Reclamos,Sugerencias y Denuncias -PQRSD  y se dictan otras disposiciones. </t>
    </r>
  </si>
  <si>
    <t>Durante el primer trimestre el Grupo de Atención al Ciudadano no presento ninguna dificultad en la ejecución de las actividades propuestas para dar cumplimiento al Indicador.</t>
  </si>
  <si>
    <t>A través del indicador, el Grupo de Atención al Ciudadano busca medir el número de actividades propuestas para el  segundo trimestre de 2018 además de evidenciar su cumplimiento para el  fortalecimiento del servicio al ciudadano .</t>
  </si>
  <si>
    <r>
      <rPr>
        <b/>
        <sz val="8"/>
        <color theme="1"/>
        <rFont val="Arial"/>
        <family val="2"/>
      </rPr>
      <t>1.</t>
    </r>
    <r>
      <rPr>
        <sz val="8"/>
        <color theme="1"/>
        <rFont val="Arial"/>
        <family val="2"/>
      </rPr>
      <t xml:space="preserve">  Copia de socializaciones  sobre términos de ley  y  gratuidad de nuestro  servicio   realizadas a través  de redes sociales  los dias:
02/04/2018 , 17/04/2018 , 08/05/2018 , 24/05/2018
Ver Anexo 1
( Carpeta Yute Plan Estrategico Institucional - Archivo GAC-2018 )  
</t>
    </r>
    <r>
      <rPr>
        <b/>
        <sz val="8"/>
        <color theme="1"/>
        <rFont val="Arial"/>
        <family val="2"/>
      </rPr>
      <t>2</t>
    </r>
    <r>
      <rPr>
        <sz val="8"/>
        <color theme="1"/>
        <rFont val="Arial"/>
        <family val="2"/>
      </rPr>
      <t xml:space="preserve">. Comunicación Interna.
MEM18-00007506
Ver Anexo 2
( Carpeta Yute Plan Estrategico Institucional - Archivo GAC-2018 )  
</t>
    </r>
    <r>
      <rPr>
        <b/>
        <sz val="8"/>
        <color theme="1"/>
        <rFont val="Arial"/>
        <family val="2"/>
      </rPr>
      <t xml:space="preserve">3. </t>
    </r>
    <r>
      <rPr>
        <sz val="8"/>
        <color theme="1"/>
        <rFont val="Arial"/>
        <family val="2"/>
      </rPr>
      <t xml:space="preserve">Acta de asistencia a  sensibilización realizada el dia  23/04/2018
Ver Anexo 3
 ( Carpeta Yute Plan Estrategico Institucional - Archivo GAC-2018 )
</t>
    </r>
    <r>
      <rPr>
        <b/>
        <sz val="8"/>
        <color theme="1"/>
        <rFont val="Arial"/>
        <family val="2"/>
      </rPr>
      <t xml:space="preserve">4. </t>
    </r>
    <r>
      <rPr>
        <sz val="8"/>
        <color theme="1"/>
        <rFont val="Arial"/>
        <family val="2"/>
      </rPr>
      <t xml:space="preserve">Copia  de publicaciones a través de las cuales se socializá en página web y redes sociales de la entidad,  la importancia de la denuncia, los dias 08/05/201/ y 28/05/2018
Ver Anexo 4
( Carpeta Yute Plan Estrategico Institucional - Archivo GAC-2018 )
</t>
    </r>
    <r>
      <rPr>
        <b/>
        <sz val="8"/>
        <color theme="1"/>
        <rFont val="Arial"/>
        <family val="2"/>
      </rPr>
      <t xml:space="preserve">5. </t>
    </r>
    <r>
      <rPr>
        <sz val="8"/>
        <color theme="1"/>
        <rFont val="Arial"/>
        <family val="2"/>
      </rPr>
      <t xml:space="preserve">Comunicación Interna
MEM18-00009608
Ver Anexo 5
 ( Carpeta Yute Plan Estrategico Institucional - Archivo GAC-2018 )
</t>
    </r>
    <r>
      <rPr>
        <b/>
        <sz val="8"/>
        <color theme="1"/>
        <rFont val="Arial"/>
        <family val="2"/>
      </rPr>
      <t xml:space="preserve">6. </t>
    </r>
    <r>
      <rPr>
        <sz val="8"/>
        <color theme="1"/>
        <rFont val="Arial"/>
        <family val="2"/>
      </rPr>
      <t xml:space="preserve">Copia Actas de reuniones realizadas con las GURP los dias:
23/05/2018 , 28/05/2018 , 06/06/2018.
 ( Carpeta Yute Plan Estrategico Institucional - Archivo GAC-2018 )
</t>
    </r>
    <r>
      <rPr>
        <b/>
        <sz val="8"/>
        <color theme="1"/>
        <rFont val="Arial"/>
        <family val="2"/>
      </rPr>
      <t xml:space="preserve">7. </t>
    </r>
    <r>
      <rPr>
        <sz val="8"/>
        <color theme="1"/>
        <rFont val="Arial"/>
        <family val="2"/>
      </rPr>
      <t xml:space="preserve">Copia de socializaciónes realizadas a través de correo informativo  sobre términos legales para dar respuesta a PQRSD  y debida atención al ciudadano publicadas los días 29/05/2018 y 12/06/2018
Ver Anexo 7
 ( Carpeta Yute Plan Estrategico Institucional - Archivo GAC-2018 )
</t>
    </r>
    <r>
      <rPr>
        <b/>
        <sz val="8"/>
        <color theme="1"/>
        <rFont val="Arial"/>
        <family val="2"/>
      </rPr>
      <t>8.</t>
    </r>
    <r>
      <rPr>
        <sz val="8"/>
        <color theme="1"/>
        <rFont val="Arial"/>
        <family val="2"/>
      </rPr>
      <t xml:space="preserve"> Copia  de  socializacián realizada  a través de resdes sociales  de la entidad el dia  12/06/2018.
Ver Anexo 8
 ( Carpeta Yute Plan Estrategico Institucional - Archivo GAC-2018 )</t>
    </r>
  </si>
  <si>
    <r>
      <rPr>
        <b/>
        <sz val="8"/>
        <color theme="1"/>
        <rFont val="Arial"/>
        <family val="2"/>
      </rPr>
      <t xml:space="preserve">1.  Socialización términos de ley para dar respuesta a PQRSD y gratuidad del servicio. 
</t>
    </r>
    <r>
      <rPr>
        <sz val="8"/>
        <color theme="1"/>
        <rFont val="Arial"/>
        <family val="2"/>
      </rPr>
      <t xml:space="preserve">Durante el segundo trimestre del año, el GAC con apoyo del equipo de comunicaciones realizó a través de  Redes Sociales de la entidad cuatro (4) socializaciones dando a conocer a los ciudadanos los términos de ley para dar respuesta a PQRSD y la gratuidad de nuestros servicios.
</t>
    </r>
    <r>
      <rPr>
        <b/>
        <sz val="8"/>
        <color theme="1"/>
        <rFont val="Arial"/>
        <family val="2"/>
      </rPr>
      <t>2. Fortalecimiento del comportamiento ético de los funcionarios y/o contratistas del Grupo de Atención al Ciudadano.</t>
    </r>
    <r>
      <rPr>
        <sz val="8"/>
        <color theme="1"/>
        <rFont val="Arial"/>
        <family val="2"/>
      </rPr>
      <t xml:space="preserve">
A través de Comunicación Interna,  se recordó a funcionarios y colaboradores del GAC el compromiso ético que debemos tener en la atención al ciudadano,manteniendo siempre una interacción con la ciudadania de manera transparente,honesta,respetuosa y diligente.
</t>
    </r>
    <r>
      <rPr>
        <b/>
        <sz val="8"/>
        <color theme="1"/>
        <rFont val="Arial"/>
        <family val="2"/>
      </rPr>
      <t xml:space="preserve">3. Sensibilización Implicaciones Legales por la no respuesta oportuna a PQRSD. </t>
    </r>
    <r>
      <rPr>
        <sz val="8"/>
        <color theme="1"/>
        <rFont val="Arial"/>
        <family val="2"/>
      </rPr>
      <t xml:space="preserve">
Se realizó sensibilización con funcionarios y encargados de responder PQRSD de la Subdirección de Protección,sobre el impacto juridico para la entidad y las  implicaciones legales existentes por la no respuesta a PQRSD en términos de ley. 
</t>
    </r>
    <r>
      <rPr>
        <b/>
        <sz val="8"/>
        <color theme="1"/>
        <rFont val="Arial"/>
        <family val="2"/>
      </rPr>
      <t>4. Socialización implicaciones item denuncia.</t>
    </r>
    <r>
      <rPr>
        <sz val="8"/>
        <color theme="1"/>
        <rFont val="Arial"/>
        <family val="2"/>
      </rPr>
      <t xml:space="preserve">
A través de slider en la página web de la entidad y por  redes sociales, se socializó con funcionarios y ciudadanos la importancia de la “denuncia” . 
</t>
    </r>
    <r>
      <rPr>
        <b/>
        <sz val="8"/>
        <color theme="1"/>
        <rFont val="Arial"/>
        <family val="2"/>
      </rPr>
      <t>5. Socialización Acuerdo de Confidencialidad.</t>
    </r>
    <r>
      <rPr>
        <sz val="8"/>
        <color theme="1"/>
        <rFont val="Arial"/>
        <family val="2"/>
      </rPr>
      <t xml:space="preserve">
A través de  Comunicación Interna  se realizó al interior del Grupo de Atención al Ciudadano, socialización  sobre la importancia del  Acuerdo de Confidencialidad y el compromiso que tenemos  de hacer buen uso de los activos de información manteniendo su  reserva y evitando que sea utilizada por terceros que no tienen relación con la misma.
</t>
    </r>
    <r>
      <rPr>
        <b/>
        <sz val="8"/>
        <color theme="1"/>
        <rFont val="Arial"/>
        <family val="2"/>
      </rPr>
      <t>6. Video conferencias con Grupos Regionales de Protección.</t>
    </r>
    <r>
      <rPr>
        <sz val="8"/>
        <color theme="1"/>
        <rFont val="Arial"/>
        <family val="2"/>
      </rPr>
      <t xml:space="preserve">
En coordinación con la Subdirección de Protección para el segundo trimestre del año, se programaron tres (3) videoconferencias con funcionarios y colaboradores de los Grupos Regionales de Protección a fin de sensibilizarlos sobre el uso adecuado del aplicativo PQRSD y temas relacionados con la debida atención al ciudadano.
</t>
    </r>
    <r>
      <rPr>
        <b/>
        <sz val="8"/>
        <color theme="1"/>
        <rFont val="Arial"/>
        <family val="2"/>
      </rPr>
      <t>7. Sensibilización para promover respuesta oportuna a PQRSD y debida atención al ciudadano.</t>
    </r>
    <r>
      <rPr>
        <sz val="8"/>
        <color theme="1"/>
        <rFont val="Arial"/>
        <family val="2"/>
      </rPr>
      <t xml:space="preserve">
A través de correo informativo se socializó con funcionarios y colaboradores de la UNP los términos que se deben tener en cuenta al momento de responder las PQRSD elevadas ante la entidad y como debemos tratar a los ciudadanos.
</t>
    </r>
    <r>
      <rPr>
        <b/>
        <sz val="8"/>
        <color theme="1"/>
        <rFont val="Arial"/>
        <family val="2"/>
      </rPr>
      <t>8. Campaña redes sociales y página web de la UNP con la finalidad que los ciudadanos conozcan los canales dispuestos por la entidad para elevar PQRSD.</t>
    </r>
    <r>
      <rPr>
        <sz val="8"/>
        <color theme="1"/>
        <rFont val="Arial"/>
        <family val="2"/>
      </rPr>
      <t xml:space="preserve">
A través de redes sociales de la UNP,fueron socializados para conocimiento de los ciudadanos,los canales dispuestos por la entidad para elevar PQRSD.</t>
    </r>
  </si>
  <si>
    <t>El Grupo de Atención al Ciudadano  no presento ninguna dificultad  en el desarrollo de las ocho (8) actividades programadas para el segundo trimestredel año, dando asi cumplimiento a la meta establecida.</t>
  </si>
  <si>
    <r>
      <rPr>
        <b/>
        <sz val="8"/>
        <rFont val="Calibri"/>
        <family val="2"/>
        <scheme val="minor"/>
      </rPr>
      <t>1.</t>
    </r>
    <r>
      <rPr>
        <sz val="8"/>
        <rFont val="Calibri"/>
        <family val="2"/>
        <scheme val="minor"/>
      </rPr>
      <t xml:space="preserve">   Acta de reunión y listado de asistencia a mesa de trabajo realizada el día:
10/08/2018
</t>
    </r>
    <r>
      <rPr>
        <b/>
        <sz val="8"/>
        <rFont val="Calibri"/>
        <family val="2"/>
        <scheme val="minor"/>
      </rPr>
      <t xml:space="preserve">Ver Anexo 1
</t>
    </r>
    <r>
      <rPr>
        <sz val="8"/>
        <rFont val="Calibri"/>
        <family val="2"/>
        <scheme val="minor"/>
      </rPr>
      <t>(Carpeta Yute Plan Estratégico</t>
    </r>
    <r>
      <rPr>
        <b/>
        <sz val="8"/>
        <rFont val="Calibri"/>
        <family val="2"/>
        <scheme val="minor"/>
      </rPr>
      <t xml:space="preserve"> </t>
    </r>
    <r>
      <rPr>
        <sz val="8"/>
        <rFont val="Calibri"/>
        <family val="2"/>
        <scheme val="minor"/>
      </rPr>
      <t xml:space="preserve">Institucional - Archivo GAC-2018)
</t>
    </r>
    <r>
      <rPr>
        <b/>
        <sz val="8"/>
        <rFont val="Calibri"/>
        <family val="2"/>
        <scheme val="minor"/>
      </rPr>
      <t xml:space="preserve">  
2.  </t>
    </r>
    <r>
      <rPr>
        <sz val="8"/>
        <rFont val="Calibri"/>
        <family val="2"/>
        <scheme val="minor"/>
      </rPr>
      <t>Copia de socializaciones sobre términos de ley y gratuidad de nuestro servicio realizadas a través de redes sociales, correo informativo y página web UNP los días:
13/07/2018 - 17/07/2018 - 22/08/2018 - 18/09/2018</t>
    </r>
    <r>
      <rPr>
        <b/>
        <sz val="8"/>
        <color rgb="FFFF0000"/>
        <rFont val="Calibri"/>
        <family val="2"/>
        <scheme val="minor"/>
      </rPr>
      <t xml:space="preserve">
</t>
    </r>
    <r>
      <rPr>
        <b/>
        <sz val="8"/>
        <color theme="1"/>
        <rFont val="Calibri"/>
        <family val="2"/>
        <scheme val="minor"/>
      </rPr>
      <t xml:space="preserve">Ver Anexo 2
</t>
    </r>
    <r>
      <rPr>
        <sz val="8"/>
        <color theme="1"/>
        <rFont val="Calibri"/>
        <family val="2"/>
        <scheme val="minor"/>
      </rPr>
      <t>(Carpeta Yute Plan Estratégico Institucional - Archivo GAC-2018)</t>
    </r>
    <r>
      <rPr>
        <b/>
        <sz val="8"/>
        <color theme="1"/>
        <rFont val="Calibri"/>
        <family val="2"/>
        <scheme val="minor"/>
      </rPr>
      <t xml:space="preserve">
3. </t>
    </r>
    <r>
      <rPr>
        <sz val="8"/>
        <color theme="1"/>
        <rFont val="Calibri"/>
        <family val="2"/>
        <scheme val="minor"/>
      </rPr>
      <t>Copia</t>
    </r>
    <r>
      <rPr>
        <b/>
        <sz val="8"/>
        <color theme="1"/>
        <rFont val="Calibri"/>
        <family val="2"/>
        <scheme val="minor"/>
      </rPr>
      <t xml:space="preserve"> </t>
    </r>
    <r>
      <rPr>
        <sz val="8"/>
        <color theme="1"/>
        <rFont val="Calibri"/>
        <family val="2"/>
        <scheme val="minor"/>
      </rPr>
      <t>Comunicación Interna.
MEM18-00013304</t>
    </r>
    <r>
      <rPr>
        <b/>
        <sz val="8"/>
        <color theme="1"/>
        <rFont val="Calibri"/>
        <family val="2"/>
        <scheme val="minor"/>
      </rPr>
      <t xml:space="preserve">
Ver Anexo 3
</t>
    </r>
    <r>
      <rPr>
        <sz val="8"/>
        <color theme="1"/>
        <rFont val="Calibri"/>
        <family val="2"/>
        <scheme val="minor"/>
      </rPr>
      <t xml:space="preserve">( Carpeta Yute Plan Estrategico Institucional - Archivo GAC-2018 )  </t>
    </r>
    <r>
      <rPr>
        <b/>
        <sz val="8"/>
        <color theme="1"/>
        <rFont val="Calibri"/>
        <family val="2"/>
        <scheme val="minor"/>
      </rPr>
      <t xml:space="preserve">
4. </t>
    </r>
    <r>
      <rPr>
        <sz val="8"/>
        <color theme="1"/>
        <rFont val="Calibri"/>
        <family val="2"/>
        <scheme val="minor"/>
      </rPr>
      <t>Copia Comunicación Interna.
MEM18-00014495</t>
    </r>
    <r>
      <rPr>
        <b/>
        <sz val="8"/>
        <color theme="1"/>
        <rFont val="Calibri"/>
        <family val="2"/>
        <scheme val="minor"/>
      </rPr>
      <t xml:space="preserve">
Ver Anexo 4
</t>
    </r>
    <r>
      <rPr>
        <sz val="8"/>
        <color theme="1"/>
        <rFont val="Calibri"/>
        <family val="2"/>
        <scheme val="minor"/>
      </rPr>
      <t xml:space="preserve"> ( Carpeta Yute Plan Estrategico Institucional - Archivo GAC-2018 )
</t>
    </r>
    <r>
      <rPr>
        <b/>
        <sz val="8"/>
        <color theme="1"/>
        <rFont val="Calibri"/>
        <family val="2"/>
        <scheme val="minor"/>
      </rPr>
      <t xml:space="preserve">5. </t>
    </r>
    <r>
      <rPr>
        <sz val="8"/>
        <color theme="1"/>
        <rFont val="Calibri"/>
        <family val="2"/>
        <scheme val="minor"/>
      </rPr>
      <t xml:space="preserve">Copia Comunicaciones Internas
MEM18-00016204 - MEM18-00016207 - MEM18-00016211
</t>
    </r>
    <r>
      <rPr>
        <b/>
        <sz val="8"/>
        <color theme="1"/>
        <rFont val="Calibri"/>
        <family val="2"/>
        <scheme val="minor"/>
      </rPr>
      <t>Ver Anexo 5</t>
    </r>
    <r>
      <rPr>
        <sz val="8"/>
        <color theme="1"/>
        <rFont val="Calibri"/>
        <family val="2"/>
        <scheme val="minor"/>
      </rPr>
      <t xml:space="preserve">
 ( Carpeta Yute Plan Estrategico Institucional - Archivo GAC-2018 )
</t>
    </r>
    <r>
      <rPr>
        <b/>
        <sz val="8"/>
        <color theme="1"/>
        <rFont val="Calibri"/>
        <family val="2"/>
        <scheme val="minor"/>
      </rPr>
      <t>6</t>
    </r>
    <r>
      <rPr>
        <sz val="8"/>
        <color theme="1"/>
        <rFont val="Calibri"/>
        <family val="2"/>
        <scheme val="minor"/>
      </rPr>
      <t xml:space="preserve">. Copia Acta de Asistencia a sensibilización realizada el día:
24/08/2018
</t>
    </r>
    <r>
      <rPr>
        <b/>
        <sz val="8"/>
        <color theme="1"/>
        <rFont val="Calibri"/>
        <family val="2"/>
        <scheme val="minor"/>
      </rPr>
      <t>Ver Anexo 6</t>
    </r>
    <r>
      <rPr>
        <sz val="8"/>
        <color theme="1"/>
        <rFont val="Calibri"/>
        <family val="2"/>
        <scheme val="minor"/>
      </rPr>
      <t xml:space="preserve">
( Carpeta Yute Plan Estrategico Institucional - Archivo GAC-2018 )
</t>
    </r>
    <r>
      <rPr>
        <b/>
        <sz val="8"/>
        <color theme="1"/>
        <rFont val="Calibri"/>
        <family val="2"/>
        <scheme val="minor"/>
      </rPr>
      <t xml:space="preserve">7. </t>
    </r>
    <r>
      <rPr>
        <sz val="8"/>
        <color theme="1"/>
        <rFont val="Calibri"/>
        <family val="2"/>
        <scheme val="minor"/>
      </rPr>
      <t xml:space="preserve">Copia de publicaciones realizadas a través de redes sociales y pagina web UNP los días:
21/09/2018 y 26/09/2018
</t>
    </r>
    <r>
      <rPr>
        <b/>
        <sz val="8"/>
        <color theme="1"/>
        <rFont val="Calibri"/>
        <family val="2"/>
        <scheme val="minor"/>
      </rPr>
      <t>Ver Anexo 7</t>
    </r>
    <r>
      <rPr>
        <sz val="8"/>
        <color theme="1"/>
        <rFont val="Calibri"/>
        <family val="2"/>
        <scheme val="minor"/>
      </rPr>
      <t xml:space="preserve">
(Carpeta Yute Plan Estratégico Institucional - Archivo GAC-2018)
</t>
    </r>
    <r>
      <rPr>
        <b/>
        <sz val="8"/>
        <color theme="1"/>
        <rFont val="Calibri"/>
        <family val="2"/>
        <scheme val="minor"/>
      </rPr>
      <t>8.</t>
    </r>
    <r>
      <rPr>
        <sz val="8"/>
        <color theme="1"/>
        <rFont val="Calibri"/>
        <family val="2"/>
        <scheme val="minor"/>
      </rPr>
      <t xml:space="preserve"> Copia Comunicación Interna
MEM18-00018901 
</t>
    </r>
    <r>
      <rPr>
        <b/>
        <sz val="8"/>
        <color theme="1"/>
        <rFont val="Calibri"/>
        <family val="2"/>
        <scheme val="minor"/>
      </rPr>
      <t>Ver Anexo 8</t>
    </r>
    <r>
      <rPr>
        <sz val="8"/>
        <color theme="1"/>
        <rFont val="Calibri"/>
        <family val="2"/>
        <scheme val="minor"/>
      </rPr>
      <t xml:space="preserve">
(Carpeta Yute Plan Estratégico Institucional - Archivo GAC-2018)
</t>
    </r>
    <r>
      <rPr>
        <b/>
        <sz val="8"/>
        <color theme="1"/>
        <rFont val="Calibri"/>
        <family val="2"/>
        <scheme val="minor"/>
      </rPr>
      <t>9.</t>
    </r>
    <r>
      <rPr>
        <sz val="8"/>
        <color theme="1"/>
        <rFont val="Calibri"/>
        <family val="2"/>
        <scheme val="minor"/>
      </rPr>
      <t xml:space="preserve"> Copia publicación  realizada en redes sociales sobre la denuncia el día:
01/10/2018
</t>
    </r>
    <r>
      <rPr>
        <b/>
        <sz val="8"/>
        <color theme="1"/>
        <rFont val="Calibri"/>
        <family val="2"/>
        <scheme val="minor"/>
      </rPr>
      <t>Ver Anexo 9</t>
    </r>
    <r>
      <rPr>
        <sz val="8"/>
        <color theme="1"/>
        <rFont val="Calibri"/>
        <family val="2"/>
        <scheme val="minor"/>
      </rPr>
      <t xml:space="preserve">
(Carpeta Yute Plan Estratégico Institucional - Archivo GAC-2018)
</t>
    </r>
    <r>
      <rPr>
        <sz val="8"/>
        <color rgb="FFFF0000"/>
        <rFont val="Calibri"/>
        <family val="2"/>
        <scheme val="minor"/>
      </rPr>
      <t xml:space="preserve">
</t>
    </r>
    <r>
      <rPr>
        <sz val="8"/>
        <color theme="1"/>
        <rFont val="Calibri"/>
        <family val="2"/>
        <scheme val="minor"/>
      </rPr>
      <t xml:space="preserve">
</t>
    </r>
    <r>
      <rPr>
        <b/>
        <sz val="8"/>
        <color theme="1"/>
        <rFont val="Calibri"/>
        <family val="2"/>
        <scheme val="minor"/>
      </rPr>
      <t xml:space="preserve">
</t>
    </r>
    <r>
      <rPr>
        <b/>
        <sz val="8"/>
        <rFont val="Calibri"/>
        <family val="2"/>
        <scheme val="minor"/>
      </rPr>
      <t xml:space="preserve">
</t>
    </r>
    <r>
      <rPr>
        <sz val="8"/>
        <rFont val="Calibri"/>
        <family val="2"/>
        <scheme val="minor"/>
      </rPr>
      <t xml:space="preserve">
  </t>
    </r>
    <r>
      <rPr>
        <b/>
        <sz val="8"/>
        <rFont val="Calibri"/>
        <family val="2"/>
        <scheme val="minor"/>
      </rPr>
      <t xml:space="preserve"> 
</t>
    </r>
  </si>
  <si>
    <r>
      <rPr>
        <b/>
        <sz val="8"/>
        <rFont val="Calibri"/>
        <family val="2"/>
        <scheme val="minor"/>
      </rPr>
      <t>1. Mesas de Trabajo.</t>
    </r>
    <r>
      <rPr>
        <sz val="8"/>
        <rFont val="Calibri"/>
        <family val="2"/>
        <scheme val="minor"/>
      </rPr>
      <t xml:space="preserve">
El GAC realizó una (1) mesa de trabajo con funcionarios y colaboradores de la Subdirección Especializada de Seguridad y Protección con el fin de revisar el estado de las PQRSD e identificar las novedades que se presentan y afectan gravemente su gestión.
</t>
    </r>
    <r>
      <rPr>
        <b/>
        <sz val="8"/>
        <rFont val="Calibri"/>
        <family val="2"/>
        <scheme val="minor"/>
      </rPr>
      <t>2.</t>
    </r>
    <r>
      <rPr>
        <sz val="8"/>
        <rFont val="Calibri"/>
        <family val="2"/>
        <scheme val="minor"/>
      </rPr>
      <t xml:space="preserve"> </t>
    </r>
    <r>
      <rPr>
        <b/>
        <sz val="8"/>
        <rFont val="Calibri"/>
        <family val="2"/>
        <scheme val="minor"/>
      </rPr>
      <t xml:space="preserve">Socialización términos de ley para dar respuesta a PQRSD y gratuidad del servicio. </t>
    </r>
    <r>
      <rPr>
        <sz val="8"/>
        <rFont val="Calibri"/>
        <family val="2"/>
        <scheme val="minor"/>
      </rPr>
      <t xml:space="preserve">
El GAC con apoyo del equipo de comunicaciones estratégicas, realizó durante el trimestre, cuatro (4) socializaciones a través de redes sociales, correo informativo y pagina web, dando a conocer los términos de ley para dar respuesta a PQRSD y la gratuidad de nuestros servicios .
</t>
    </r>
    <r>
      <rPr>
        <b/>
        <sz val="8"/>
        <rFont val="Calibri"/>
        <family val="2"/>
        <scheme val="minor"/>
      </rPr>
      <t>3. Fortalecimiento del comportamiento ético de los funcionarios y colaboradores del Grupo de Atención al Ciudadano.</t>
    </r>
    <r>
      <rPr>
        <sz val="8"/>
        <rFont val="Calibri"/>
        <family val="2"/>
        <scheme val="minor"/>
      </rPr>
      <t xml:space="preserve">
A través de Comunicación Interna, el Coordinador del GAC exhorto a funcionarios y colaboradores del GAC para seguir desarrollando las actividades del grupo, con estricto apego a las disposiciones constitucionales y legales a fin de garantizar que la honestidad y responsabilidad son el común denominador de nuestra gestión.
</t>
    </r>
    <r>
      <rPr>
        <b/>
        <sz val="8"/>
        <rFont val="Calibri"/>
        <family val="2"/>
        <scheme val="minor"/>
      </rPr>
      <t>4. Prohibición dádivas por agilización a PQRSD.</t>
    </r>
    <r>
      <rPr>
        <sz val="8"/>
        <rFont val="Calibri"/>
        <family val="2"/>
        <scheme val="minor"/>
      </rPr>
      <t xml:space="preserve">
A través de Comunicación Interna, se reiteró al interior del Grupo de Atención al Ciudadano la prohibición permanente de recibir regalos o dádivas de los ciudadanos a los cuales se les ha brindado atención en el ejercicio de las funciones asignadas lo anterior a fin de continuar generando cultura de servicio al ciudadano que opere bajo parámetros de TRANSPARENCIA E INTEGRIDAD.
</t>
    </r>
    <r>
      <rPr>
        <b/>
        <sz val="8"/>
        <rFont val="Calibri"/>
        <family val="2"/>
        <scheme val="minor"/>
      </rPr>
      <t>5. Sensibilización para promover respuesta oportuna a PQRSD y debida atención al ciudadano.</t>
    </r>
    <r>
      <rPr>
        <sz val="8"/>
        <rFont val="Calibri"/>
        <family val="2"/>
        <scheme val="minor"/>
      </rPr>
      <t xml:space="preserve">
A través de Comunicación Interna dirigida a los lideres de procesos misionales, se invito a trabajar en equipo,unir esfuerzos y dar lo mejor para responder oportunamente las PQRSD elevadas por los ciudadanos quienes son los ejes del quehacer de nuestra Entidad.
</t>
    </r>
    <r>
      <rPr>
        <b/>
        <sz val="8"/>
        <rFont val="Calibri"/>
        <family val="2"/>
        <scheme val="minor"/>
      </rPr>
      <t xml:space="preserve">6.  Sensibilización Implicaciones Legales por la no respuesta oportuna a PQRSD. 
</t>
    </r>
    <r>
      <rPr>
        <sz val="8"/>
        <rFont val="Calibri"/>
        <family val="2"/>
        <scheme val="minor"/>
      </rPr>
      <t xml:space="preserve">Con apoyo de la Oficina de Control Interno Disciplinario, el Grupo de Atención al Ciudadano realizó sensibilización con funcionarios y encargados de responder PQRSD de la Subdirección Especializada de Seguridad y Protección, a fin de crear conciencia respecto a la importancia de responder en términos de oportunidad las PQRSD elevadas a la entidad y las implicaciones disciplinarias que trae consigo sustraerse a dicha obligación.
</t>
    </r>
    <r>
      <rPr>
        <b/>
        <sz val="8"/>
        <rFont val="Calibri"/>
        <family val="2"/>
        <scheme val="minor"/>
      </rPr>
      <t>7. Socialización canales habilitados por la UNP para recepción de PQRSD.</t>
    </r>
    <r>
      <rPr>
        <sz val="8"/>
        <rFont val="Calibri"/>
        <family val="2"/>
        <scheme val="minor"/>
      </rPr>
      <t xml:space="preserve">
El Grupo de Atención al Ciudadano, con apoyo del equipo de comunicaciones estratégicas, socializó a través de página web y redes sociales de la entidad, los canales dispuestos para que los ciudadanos puedan elevar sus PQRSD.
</t>
    </r>
    <r>
      <rPr>
        <b/>
        <sz val="8"/>
        <rFont val="Calibri"/>
        <family val="2"/>
        <scheme val="minor"/>
      </rPr>
      <t>8. Socialización Acuerdo de Confidencialidad.</t>
    </r>
    <r>
      <rPr>
        <sz val="8"/>
        <rFont val="Calibri"/>
        <family val="2"/>
        <scheme val="minor"/>
      </rPr>
      <t xml:space="preserve">
A través de Comunicación Interna, se realizó al interior del Grupo de Atención al Ciudadano, socialización sobre la importancia del Acuerdo de Confidencialidad y el compromiso de mantener la información de solicitantes y beneficiarios del Programa que lidera la UNP, bajo reserva evitando que sea utilizada por terceros que no tienen relación con la misma.
</t>
    </r>
    <r>
      <rPr>
        <sz val="8"/>
        <color theme="1"/>
        <rFont val="Calibri"/>
        <family val="2"/>
        <scheme val="minor"/>
      </rPr>
      <t xml:space="preserve">
</t>
    </r>
    <r>
      <rPr>
        <b/>
        <sz val="8"/>
        <color theme="1"/>
        <rFont val="Calibri"/>
        <family val="2"/>
        <scheme val="minor"/>
      </rPr>
      <t xml:space="preserve">9. Socialización  ítem denuncia.
</t>
    </r>
    <r>
      <rPr>
        <sz val="8"/>
        <color theme="1"/>
        <rFont val="Calibri"/>
        <family val="2"/>
        <scheme val="minor"/>
      </rPr>
      <t>Con apoyo del Equipo de Comunicaciones Estratégicas, el Grupo de Atención al Ciudadano socializó a través de redes sociales ¿Cuándo un ciudadano debe elevar una Denuncia ante la UNP?</t>
    </r>
    <r>
      <rPr>
        <sz val="8"/>
        <rFont val="Calibri"/>
        <family val="2"/>
        <scheme val="minor"/>
      </rPr>
      <t xml:space="preserve">
</t>
    </r>
  </si>
  <si>
    <t>Durante el tercer trimestre el Grupo de Atención al Ciudadano no presentó ninguna dificultad en la ejecución de las actividades propuestas para dar cumplimiento al Indicador.</t>
  </si>
  <si>
    <t>Realizar campaña  a través de redes sociales y página web de la UNP con la finalidad que los ciudadanos conozcan los canales dispuestos por la entidad para elevar PQRSD</t>
  </si>
  <si>
    <t>CAMPAÑA SOCIALIZACION CANALES DE ATENCION AL CIUDADANO</t>
  </si>
  <si>
    <t>No de campañas realizadas/ No. De campañas programadas</t>
  </si>
  <si>
    <t>A través del indicador, el Grupo de Atención al Ciudadano, busca medir el número de campañas realizadas con la finalidad que los ciudadanos conozcan los canales dispuestos por la entidad para elevar PQRSD,en ese sentido se dio cumplimiento al  100% del indicador como quiera que se realizaron las campañas programadas  para el primer trimestre.</t>
  </si>
  <si>
    <t xml:space="preserve">Pantallazos páginas web UNP
VER ANEXO 3
 ( Carpeta Yute Plan de Acción - Archivo GAC-2018 )
</t>
  </si>
  <si>
    <t>Con el  fin de  mejorar la atención en nuestra entidad, se publicaron a través de las páginas web UNP (FACEBOOK y TWITTER) los canales dispuestos por la entidad para elevar PQRSD,logrando hacerlos más visibles para  los ciudadanos.</t>
  </si>
  <si>
    <t>Por medio  del indicador, el Grupo de Atención al Ciudadano, busca medir el número de campañas realizadas con la finalidad que los ciudadanos conozcan los canales dispuestos por la entidad para elevar PQRSD,en ese sentido se dio cumplimiento al  100% del indicador como quiera que se realizó la campaña programada  para este  trimestre.</t>
  </si>
  <si>
    <t xml:space="preserve">Copia publicaciones realizadas en  página web y redes sociales UNP los días 12/06/2018 y 28/06/2018
VER ANEXO 3
 ( Carpeta Yute Plan de Acción - Archivo GAC-2018 )
</t>
  </si>
  <si>
    <t>Se  socializó a través de  redes sociales y  slider página web, los canales dispuestos por la entidad para que los ciudadanos puedan  elevar sus PQRSD.</t>
  </si>
  <si>
    <t>Por medio  del indicador, el Grupo de Atención al Ciudadano, busca medir el número de campañas realizadas con la finalidad que los ciudadanos conozcan los canales dispuestos por la entidad para elevar PQRSD,en ese sentido   se dio cumplimiento al  100% del indicador como quiera que se realizó la campaña programada  para este  trimestre.</t>
  </si>
  <si>
    <t>Copia de publicaciones realizadas a través de redes sociales y pagina web UNP los días:
21/09/2018 y 26/09/2018
VER ANEXO  3
 ( Carpeta Yute Plan de Acción - Archivo GAC-2018 )</t>
  </si>
  <si>
    <t xml:space="preserve">El Grupo de Atención al Ciudadano, con apoyo del equipo de comunicaciones estratégicas, socializó a través de página web y redes sociales de la entidad, los canales dispuestos por la UNP para que los ciudadanos puedan elevar sus PQRSD. </t>
  </si>
  <si>
    <t>Socialización en redes sociales de los canales para
presentar PQRSD ante la entidad</t>
  </si>
  <si>
    <t>4  Socializaciones a través
de redes sociales</t>
  </si>
  <si>
    <t xml:space="preserve">El soporte documental se encuentra en el  Anexo 4
Pantallazos de socialización realizada los días 13/03/2018 y 17/04/2018
(Carpeta Yute Plan Anticorrupción y de Atención al Ciudadano Archivo GAC-2018)
</t>
  </si>
  <si>
    <t xml:space="preserve">Para el pirmer cuatrimestre de  2018  se realizó socialización de los canales dispuestos por la entidad para elevar PQRSD a través de redes sociales y página web de la UNP a fin  que sean conocidos por los ciudadanos.
</t>
  </si>
  <si>
    <t>El soporte documental de esta actividad se encuentra en el siguiente link:                                                                                                                                                            Ver en  Anexo 4
Pantallazos de socialización realizada los dias  12/06/2018 y 28/06/2018 
(Carpeta Yute Plan Anticorrupción y de Atención al Ciudadano Archivo GAC-2018)</t>
  </si>
  <si>
    <t>Para el  segundo  cuatrimestre de  2018 el grupo de  atencion al ciudadano a través de redes sociales y página web de la UNP,  realizó socialización de los canales dispuestos por la entidad para elevar PQRSD a fin  que sean conocidos por los ciudadanos.</t>
  </si>
  <si>
    <t>Elaborar informe consolidado de encuesta de satisfacción al ciudadano</t>
  </si>
  <si>
    <t>MEDICIÓN SATISFACCIÓN AL CIUDADANO</t>
  </si>
  <si>
    <t>Informe mensual consolidado de encuesta de satisfacción al ciudadano</t>
  </si>
  <si>
    <t xml:space="preserve">A través del Informe Consolidado Encuestas de Satisfacción al Ciudadano,el GAC pretende medir y mostrar la percepción que tienen los ciudadanos con relación a la calidad del servicio ofrecido por la UNP
durante la atención a sus PQRSD,durante el primer trimestre el GAC cumplió con el 100% del indicador como quiera que se proyectaron los Informes programados. </t>
  </si>
  <si>
    <t>INFORME CONSOLIDADO
ENCUESTAS DE SATISFACCIÓN AL CIUDADANO
ENERO 2018
https://www.unp.gov.co/atencion-usuario/Documents/INFORME%20ENCUESTAS%20DE%20SATISFACCIO%CC%81N%20-ENERO%20DE%202018.pdf
INFORME CONSOLIDADO
ENCUESTAS DE SATISFACCIÓN AL CIUDADANO
FEBRERO 2018 
https://www.unp.gov.co/atencion-usuario/Documents/INFORME%20ENCUESTAS%20DE%20SATISFACCIO%CC%81N%20FEB%202018.pdf
INFORME CONSOLIDADO
ENCUESTAS DE SATISFACCIÓN AL CIUDADANO
MARZO 2018 
https://www.unp.gov.co/atencion-usuario/Documents/INFORME%20MENSUAL%20DE%20ENCUESTAS%20SATISFACCIO%CC%81N%20-%20MARZO%202018.pdf</t>
  </si>
  <si>
    <t>Se practicó  cada encuesta  por los asesores del Grupo de Atención al Ciudadano a los peticionarios que elevaron alguna PQRSD a través de la línea telefónica o atención personalizada y por los funcionarios y/o colaboradores de las respectivas regionales GURP  que brindaron información  suministrada por el Grupo de Atención al Ciudadano,se puede resaltar el compromiso e interés  mostrado por  los asesores de la sede central y de los GURP para sugerir a los ciudadanos el diligenciamiento de la encuesta de satisfacción, lo que permite conocer  la percepción que tienen los ciudadanos sobre el servicio brindado al momento de la atención.</t>
  </si>
  <si>
    <t xml:space="preserve">A través del Informe Consolidado Encuestas de Satisfacción al Ciudadano, se busca evidenciar la percepción que tienen los ciudadanos, con relación a la calidad del servicio ofrecido durante la atención a sus PQRSD por parte de los asesores del GAC y los colaboradores asignados a los Grupos Regionales de Protección ,para  el segundo trimestre se cumplió con el 100% del indicador como quiera que se proyectaron los informes programados. </t>
  </si>
  <si>
    <t>INFORME CONSOLIDADO
ENCUESTAS DE SATISFACCIÓN AL CIUDADANO
ABRIL 2018
https://www.unp.gov.co/atencion-usuario/Documents/INFORME%20MENSUAL%20ENCUESTA%20DE%20SATISFACCIO%CC%81N%20-%20ABRIL%202018._.pdf
INFORME CONSOLIDADO
ENCUESTAS DE SATISFACCIÓN AL CIUDADANO
MAYO 2018
https://www.unp.gov.co/atencion-usuario/Documents/INFORME%20ENCUESTAS%20DE%20SATISFACCIO%CC%81N%20-%20MAYO%202018.pdf
INFORME CONSOLIDADO
ENCUESTAS DE SATISFACCIÓN AL CIUDADANO
JUNIO 2018
https://www.unp.gov.co/atencion-usuario/Documents/INFORME%20ENCUESTAS%20-06%20JUN%202018.pdf</t>
  </si>
  <si>
    <t>Se practicó  cada encuesta  por los asesores del Grupo de Atención al Ciudadano a los peticionarios que elevaron alguna PQRSD a través de la línea telefónica o atención personalizada y por los funcionarios y/o colaboradores de las respectivas regionales GURP  que brindaron información  suministrada por el Grupo de Atención al Ciudadano.</t>
  </si>
  <si>
    <t>A través del Informe Consolidado Encuestas de Satisfacción al Ciudadano, se busca evidenciar la percepción que tienen los ciudadanos, con relación a la calidad del servicio ofrecido durante la atención a sus PQRSD por parte de los asesores del GAC y los colaboradores de los Grupos Regionales de Protección, para el tercer trimestre se cumplió con el 100% del indicador como quiera que se proyectaron los informes correspondientes.</t>
  </si>
  <si>
    <t>INFORME CONSOLIDADO ENCUESTAS DE SATISFACCION AL CIUDADANO JULIO 2018
https://www.unp.gov.co/atencion-usuario/Documents/INFORME%20ENCUESTA%20DE%20SATISFACCIO%CC%81N%20%20JULIO%202018.pdf
INFORME CONSOLIDADO ENCUESTAS DE SATISFACCION AL CIUDADANO  AGOSTO 2018 
https://www.unp.gov.co/atencion-usuario/Documents/informe-y-analisis-encuesta-satisfacion-agosto-2018.pdf
NFORME CONSOLIDADO ENCUESTAS DE SATISFACCION AL CIUDADANO  SEPTIEMBRE 2018 
https://www.unp.gov.co/atencion-usuario/Documents/informe-y-analisis-encuesta-satisfacion-septiembre-2018.pdf</t>
  </si>
  <si>
    <t xml:space="preserve">Los asesores del Grupo de Atención al Ciudadano y los funcionarios o colaboradores de las respectivas GURP que brindaron información suministrada por el GAC, practicaron cada encuesta a los peticionarios que elevaron alguna PQRSD a través de la línea telefónica o atención presencial. </t>
  </si>
  <si>
    <t>Elaborar y publicar el informe encuesta de
satisfacción de servicio de atención al ciudadano.</t>
  </si>
  <si>
    <t>12  Informes</t>
  </si>
  <si>
    <t xml:space="preserve">El soporte documental se  encuentra  en   el siguiente linK. Consolidados de  Encuestas de Satisfacción al Ciudadano 
Enero: https://www.unp.gov.co/atencion-usuario/Documents/INFORME%20ENCUESTAS%20DE%20SATISFACCIO%CC%81N%20-ENERO%20DE%202018.pdf
Febrero: https://www.unp.gov.co/atencion-usuario/Documents/INFORME%20ENCUESTAS%20DE%20SATISFACCIO%CC%81N%20FEB%202018.pdf
Marzo: https://www.unp.gov.co/atencion-usuario/Documents/INFORME%20MENSUAL%20DE%20ENCUESTAS%20SATISFACCIO%CC%81N%20-%20MARZO%202018.pdf
Abril: https://www.unp.gov.co/atencion-usuario/Documents/INFORME%20MENSUAL%20DE%20ENCUESTAS%20SATISFACCIO%CC%81N%20-%20ABRIL%202018.pdf
</t>
  </si>
  <si>
    <t xml:space="preserve">Para el  primer cuatrimestre de  2018 se elaboraron los informes consolidados de
Encuestas de Satisfacción al Ciudadano y  publicados  en la página web por parte de la Oficina Asesora de Planeación e Información.
</t>
  </si>
  <si>
    <t xml:space="preserve">Se realizo  monitoreo  a   50  actividades  del  Plan Anticorrupciòn  de  Atenciòn al Ciudadano obteniendo como resultado de avance  acumulado el  73,62%  durante  II  Cuatrimestre de  2018  cumpliendo así con el 100% de la ejecución del indicador. </t>
  </si>
  <si>
    <t xml:space="preserve">El Soporte  documental de  esta actividad se encuentra en el  siguiente link;
Consultar Informes Consolidados de  Encuestas de Satisfacción al Ciudadano  
Mayo: https://www.unp.gov.co/atencion-usuario/Documents/INFORME%20ENCUESTAS%20DE%20SATISFACCIO%CC%81N%20-%20MAYO%202018.pdf
Junio: https://www.unp.gov.co/atencion-usuario/Documents/INFORME%20ENCUESTAS%20-06%20JUN%202018.pdf
Julio: https://www.unp.gov.co/atencion-usuario/Documents/INFORME%20ENCUESTA%20DE%20SATISFACCIO%CC%81N%20%20JULIO%202018.pdf
Agosto:https://www.unp.gov.co/atencion-usuario/Documents/INFORME%20ENCUESTA%20DE%20SATISFACCIO%CC%81N%20%20AGOSTO%202018.pdf
</t>
  </si>
  <si>
    <t xml:space="preserve">Para el segundo cuatrimestre de  2018  el  grupo de atención al ciudadano elaboraró los informes consolidados de  Encuestas de Satisfacción al Ciudadano,para publicación en la página web por parte de la Oficina Asesora de Planeación e Información.
</t>
  </si>
  <si>
    <t>Evaluar la percepción de satisfacción de las
necesidades y expectativas de la ciudadanía sobre
la gestión y los servicios por la entidad</t>
  </si>
  <si>
    <t>1   Encuesta de evaluación de
percepción de satisfacción de
las necesidades y expectativas
de la ciudadanía sobre la
gestión y los servicios por la
entidad</t>
  </si>
  <si>
    <t>Los  soportes documentales de esta actividad se  encuentran en el   Anexo 8 
Copia correos electrónicos enviados a contacto de la  Price Waterhouse y Coopers 
 (Carpeta Yute -Plan Anticorrupción y  Atención al Ciudadano - Archivo GAC-2018)</t>
  </si>
  <si>
    <t xml:space="preserve">Para el  primer  cuatrimestre de  2018 la oficina asesora de planeación e información,convocó  a la firma Price Waterhouse y Coopers y al Coordinador del GAC a reunión el día 05/04/2018 para poder hacer una estimación de la   Encuesta de evaluación de satisfacción de la ciudadanía, posteriormente el dia 12/04/2018 fueron enviados por parte del Coordinador de la OAPI los datos solicitados por la firma PWC a fin de establecer el estimado de costos para la aplicación de la encuesta.
</t>
  </si>
  <si>
    <t>Los soportes  documentales  de esta actividad se  encuentra en el siguiente link:Ver en Anexo 8 
Copia de  correos electrónicos enviados por la OAPI  al  GAC y a  Secretaria General - Grupo Contratos  los dias 27 de julio, 10 y 15 de agosto de 2018.
 (Carpeta Yute -Plan Anticorrupción y  Atención al Ciudadano - Archivo GAC-2018)</t>
  </si>
  <si>
    <t xml:space="preserve">Para el  segundo cuatrimestre de  2018 la oficina Asesora de Planeación e Información a fin  de elaborar los respectivos   estudios previos para la contratación del Servicio de Medición del Nivel de Satisfacción de los beneficiarios de la Entidad,   solicitó propuestas a tres empresas las cuales se  se relacionan a continuación, con las dos primeras se realizaron entrevistas personales  para aclarar los requerimientos mínimos técnicos y el alcance :
 High Quality Marketing Intelligence – HQMI
Global Research
PricewaterhouseCoopers 
Una vez recibidas las propuetas,  se procedio a elaborar los respectivos estudios previos los cuales se encuentran actualmente en Secretaria General  área  de contratación para su respectiva gestión a través de la  plataforma secoop.
</t>
  </si>
  <si>
    <t>Asistir a las Ferias Nacionales de Servicio al Ciudadano, programadas por el DNP</t>
  </si>
  <si>
    <t>PARTICIPACION FERIAS DE ATENCION AL CIUDADANO</t>
  </si>
  <si>
    <t>No. Total de asistencias a Ferias Nacionales de Servicio al Ciudadano / No. Total de invitaciones DNP para participar en las Ferias de Atención al Ciudadano</t>
  </si>
  <si>
    <t>A través del indicador, el Grupo de Atención al Ciudadano busca medir la asistencia a las Ferias Nacionales de Servicio al Ciudadano, teniendo en cuenta que son un espacio que permite realizar un acercamiento a la comunidad para informar sobre nuestro programa y generar espacios de participación e integración ciudadana , en ese sentido se dio cumplimiento al  100% del indicador como quiera que se participó en la Feria programada para el primer trimestre.</t>
  </si>
  <si>
    <t>Informe Feria Nacional de Servicio al Ciudadano 
http://socrates.unp.gov.co/Reporte/Descarga/3080</t>
  </si>
  <si>
    <t>Con la participación en la Feria Nacional   de Servicio al Ciudadano realizada el 17/03/2018 en el municipio de Manaure - La Guajira,  el Grupo de Atención al Ciudadano logró descentralizar nuestros trámites y servicios dando a conocer a los habitantes del municipio el Programa de Protección que lidera la UNP,logrando acercar nuestra entidad a los ciudadanos.</t>
  </si>
  <si>
    <t>Con  del indicador, el Grupo de Atención al Ciudadano busca medir la asistencia a las Ferias Nacionales de Servicio al Ciudadano de acuerdo al Cronograma enviado por el Departamento Nacional de Planeación , en ese sentido se dio cumplimiento al  100% del indicador como quiera que se participó en las dos (2) Ferias programadas para el segundo  trimestre del año.</t>
  </si>
  <si>
    <t>Informe Feria Nacional de Servicio al Ciudadano 
http://socrates.unp.gov.co/Reporte/Descarga/3227</t>
  </si>
  <si>
    <t>Con la participación en la Feria Nacional  de Servicio al Ciudadano, realizada los días 21/04/2018  y 23/06/2018 en los municipios de Necoclí - Antioquia y Cumaribo-Vichada el Grupo de Atención al Ciudadano logró descentralizar nuestros trámites y servicios dando a conocer a sus habitantes el Programa de Protección que lidera la UNP, logrando así un  acercamiento de nuestra entidad a los ciudadanos del común y beneficiarios del programa.</t>
  </si>
  <si>
    <t>Con el indicador, el Grupo de Atención al Ciudadano busca medir la asistencia a las Ferias Nacionales de Servicio al Ciudadano de acuerdo con el Cronograma enviado por el Departamento Nacional de Planeación, en ese sentido se dio cumplimiento al 100% del indicador como quiera que se participó en la Feria programada para el tercer trimestre del año.</t>
  </si>
  <si>
    <t xml:space="preserve">Copia Informe Feria Nacional de Servicio al Ciudadano 
San Vicente del Caguán- Caquetá
VER ANEXO  4
 ( Carpeta Yute Plan de Acción - Archivo GAC-2018 )
 </t>
  </si>
  <si>
    <t>Con la participación en la Feria Nacional de Servicio al Ciudadano, realizada el día 28/07/2018 en el municipio de San Vicente del Caguán- Caquetá, el Grupo de Atención al Ciudadano presento los trámites y servicios de la UNP y dio a conocer a sus habitantes el Programa de Protección que lidera la entidad, logrando un acercamiento a los ciudadanos del común y beneficiarios del programa.</t>
  </si>
  <si>
    <t>Participar en las ferias ciudadanas programadas en
el marco del Programa Nacional del Servicio al
Ciudadano.</t>
  </si>
  <si>
    <t>6  Participaciones en
las ferias de  atención
al ciudadano.</t>
  </si>
  <si>
    <t xml:space="preserve">
Los soportes documentales de esta actividad se encuentran en  copia de Informes Feria Nacional de Servicio al Ciudadano. 
 (Carpeta Yute -Plan Anticorrupción y  Atención al Ciudadano - Archivo GAC-2018)</t>
  </si>
  <si>
    <t xml:space="preserve">Para el primer cuatrimestre de  2018  y  dando cumplimiento  al  Cronograma enviado por el  Departamento Nacional de Planeación ,el Grupo de Atención al Ciudadano  asistió  a las Ferias Nacionales de Servicio al Ciudadano, realizadas en los municipios de Manaure-La Guajira  y Necoclí-Antioquia los dias 17 de marzo y 21 de abril  de  2018 brindado  un espacio que permite realizar un acercamiento a la comunidad para informar sobre nuestro programa de protección y generar participación e integración ciudadana.
</t>
  </si>
  <si>
    <t>El   soporte documental de esta actividad se encuentra  en el   siguiente link;                                                                                                           Ver en Anexo 1 
Copia Informes Feria Nacional de Servicio al Ciudadano 
 (Carpeta Yute -Plan Anticorrupción y  Atención al Ciudadano - Archivo GAC-2018)</t>
  </si>
  <si>
    <t xml:space="preserve">Para el segundo  cuatrimestre de  2018  y dando cumplimiento  al  cronograma enviado por el  Departamento Nacional de Planeación ,el Grupo de Atención al Ciudadano  asistió  a las Ferias Nacionales de Servicio al Ciudadano, realizadas en los municipios de Cumaribo-Vichada y San Vicente del Caguan - Caqueta los dias 23 de junio y 28 de julio respectivamente, brindado  un espacio que permite realizar un acercamiento a la comunidad para informar sobre nuestro programa de protección y generar participación e integración con la ciudadania.
</t>
  </si>
  <si>
    <t>Participar en las Ferias Nacionales de Servicio al
Ciudadano programadas por el DNP</t>
  </si>
  <si>
    <t>Participación
en Ferias</t>
  </si>
  <si>
    <t xml:space="preserve">Los  soportes documentales  de esta actividad se encuentra en el  Anexo 7 
Copia Informes Feria Nacional de Servicio al Ciudadano 
 (Carpeta Yute -Plan Anticorrupción y  Atención al Ciudadano - Archivo GAC-2018)
</t>
  </si>
  <si>
    <t xml:space="preserve">Para el primer  cuatrimestre de  2018  el Grupo de Atención al Ciudadano  asistió  a las Ferias Nacionales de Servicio al Ciudadano, realizadas en los municipios de Manaure-La Guajira  y Necoclí-Antioquia los dias 17 de marzo y 21 de abril respectivamente, brindado  un espacio que permite realizar un acercamiento a la comunidad para informar sobre nuestro programa de protección y generar participación e integración ciudadana.
</t>
  </si>
  <si>
    <t xml:space="preserve">Los Soportes documentales de  esta actividad se encuentra  en el siguiente link:
Ver en Anexo 7 
Copia Informes Feria Nacional de Servicio al Ciudadano 
 (Carpeta Yute -Plan Anticorrupción y  Atención al Ciudadano - Archivo GAC-2018)
</t>
  </si>
  <si>
    <t xml:space="preserve">Para  el segundo cuatrimestre de  2018  el grupo de  atencion al ciudadano dando cumplimiento  al  Cronograma enviado por el  Departamento Nacional de Planeación   asistió  a las Ferias Nacionales de Servicio al Ciudadano, realizadas en los municipios de Cumaribo-Vichada y San Vicente del Caguan - Caqueta los dias 23 de junio y 28 de julio respectivamente, brindado  un espacio que permite realizar un acercamiento a la comunidad para informar sobre nuestro programa de protección y generar participación e integración con la ciudadania.
</t>
  </si>
  <si>
    <t>Idénticar los grupos con criterios diferenciales de accesibilidad (tipos de discapacidad y/o grupos
indígenas) mas representativos para la entidad
para determinar acciones a realizar en relación a
publicación o adaptaciones en medios
electrónicos o físicos.</t>
  </si>
  <si>
    <t>Criterio Diferencial de
Accesibilidad</t>
  </si>
  <si>
    <t>1  Relación de grupos con
criterios diferenciales de
accesibilidad identificado.</t>
  </si>
  <si>
    <t>Para el primer cuatrimestre de  2018  no  se  adelanto  esta actividad.</t>
  </si>
  <si>
    <t>Para el segundo  cuatrimestre de  2018 , la  UNP cuenta  una página Web que cumple algunos de los criterios de accesibilidad, en la cual se pueden establecer sitios con enfoques diferenciales,  pero aun no  se ha definido a qué población se  realiza  los contenidos especiales. Esta información debe ser generada por  el grupo  de atención al ciudadano,  solicitudes de protección y el grupo de comunicaciones  el cual debe establecer la estrategia,  para  que   tecnologia  lo  impllemente de acuerdo con estos lineamientos .</t>
  </si>
  <si>
    <t>Infraestructura de la Información</t>
  </si>
  <si>
    <t>Gobierno Digital</t>
  </si>
  <si>
    <t xml:space="preserve">Gestionar de manera integral las tecnologías de información en la UNP como habilitador e innovador de los procesos, prestando servicios adores a sus necesidades y capacidades, para ser más eficientes y oportunos en la atención de sus grupos de interés. </t>
  </si>
  <si>
    <t>PLANEACIÓN: Definición y seguimiento del Plan Estratégico de Tecnologías de Información a partir de los lineamientos de fortalecimiento institucional: Decreto 415-2017</t>
  </si>
  <si>
    <t>Cumplimiento del Plan Estratégico de Tecnologías de Información</t>
  </si>
  <si>
    <t xml:space="preserve">Porcentaje de cumplimiento del PETI - Plan Estratégico de Tecnologías de Información </t>
  </si>
  <si>
    <t>((Cantidad de actividades del PETI ejecutadas en el periodo)/(Total de actividades del PETI planeadas para el periodo))x100</t>
  </si>
  <si>
    <t>X</t>
  </si>
  <si>
    <t>Mediante MEM18-00012305 se solicita Integrar PAI teniendo en cuenta Decreto 612/2018. Aplica a partir del III Trimestre.</t>
  </si>
  <si>
    <t>Durante el tercer trimestre de 2018 el avance de cumplimiento del Plan Estratégico de Tecnologías de la Información - PETI corresponde a un cumplimiento del 100% para este periodo, por cuanto las 12 actividad planeadas para su ejecución se realizaron a conformidad.</t>
  </si>
  <si>
    <t xml:space="preserve">El informe de cumplimiento del PETI correspondiente al periodo evaluado. </t>
  </si>
  <si>
    <t xml:space="preserve">En este periodo como parte de la ejecución del PETI, se realizaron las siguientes actividades: habilitación tecnológica de los procesos misionales y de apoyo con la adaptación del Sistema de Información Interinstitucional de Justicia Transicional – SIIJT; implementación del Sistema de Gestión Documental; estructuración de los Anexos técnicos para la  actualización del Centro de Datos; se diseño la arquitectura para la migración de la infraestructura como servicio (en la Nube) como parte del plan de continuidad y disponibilidad; se elaboró la documentación del proceso de gestión tecnológica incluyendo la Gestión de la seguridad y privacidad de la información y se identifican y catalogan los componentes de información en su primera fase. </t>
  </si>
  <si>
    <t>Se presentaron las siguientes dificultades: 
Con el sistema SIIJT se presenta dificultades de migración desde ambientes de desarrollo y pruebas a los de producción debido a que esto lo hace un tercero a cargo de el Ministerio de Justicia, adicionalmente, la información de cargue no está debidamente estructurada, por lo cual no se ha podido recibir la información para cargar en el módulo. 
Con la herramienta de gestión documental, se tienen demoras significativas porque los procedimientos que deben ser parametrizados no están completos o actualizados, situación que ha demorado el desarrollo del proyecto. 
Para el centro de datos no se ha logrado generar en consenso de ingenieros unas fichas técnicas finales para salir a estudio del mercado, debido a la complejidad técnica.</t>
  </si>
  <si>
    <t xml:space="preserve">INFORMACIÓN: Fortalecer la gestión de la información de la UNP desde su recolección, validación, depuración y consolidación para su análisis, tratamiento y divulgación cumpliendo los criterios de integridad, confidencialidad y disponibilidad. </t>
  </si>
  <si>
    <t>Definir y mantener el Gobierno de la gestión de información, el mapa, catálogo de Componentes y criterios de calidad de la información.</t>
  </si>
  <si>
    <t>Cumplimiento de identificación de los componentes de información</t>
  </si>
  <si>
    <t>Una matriz con la descripción de los componentes de información de la UNP</t>
  </si>
  <si>
    <t>Teniendo en cuenta que es la primera vez que se hace el ejercicio de identificación y levantamiento de componentes de información consolidados en el catálogo correspondiente, para este periodo se reporta  la identificación y documentación de 437 componentes, el cual se define como matriz versión 01, dando cumplimiento al indicador con un resultado de uno (1) cumpliendo la meta.</t>
  </si>
  <si>
    <t>Matriz de Catálogo de Componentes de Información de la UNP V.01. 0/09/2018</t>
  </si>
  <si>
    <t xml:space="preserve">Se estructura la Matriz de los componentes a partir de información definida en los documentos oficiales del sistema integrado de gestión. Los 437 componentes de información identificados son posteriormente validados en mesas de trabajo con los grupos internos, dando como resultado 196 componentes validados a la fecha. </t>
  </si>
  <si>
    <t xml:space="preserve"> Se presenta dificultad en identificación de la totalidad de los componentes debido a vacíos en la documentación o falta de actualización. También se tienen demoras con la organización de reuniones con los responsables de los grupos para validar o complementar la información. Por lo anterior, del total de componentes identificados se ha validado el 45%.</t>
  </si>
  <si>
    <t>DESARROLLO. Implementar y mantener sistemas que información integrados que permitan a los procesos realizar sus actividades de forma eficaz y oportuna para el logro de los objetivos institucionales.</t>
  </si>
  <si>
    <t xml:space="preserve">Analizar, diseñar, desarrollar, probar e implementar sistemas de información fiables, funcionales y mantenibles siguiendo metodologías de desarrollo agiles y practicas atendiendo los requerimientos y necesidades de los procesos de la Entidad. </t>
  </si>
  <si>
    <t>Cumplimiento de requerimientos de desarrollo y mantenimiento de aplicaciones</t>
  </si>
  <si>
    <t xml:space="preserve">((Cantidad de actividades del plan de desarrollo y mantenimiento de sistemas de Información realizadas en el periodo) / (Total de actividades asociadas al plan de desarrollo y mantenimiento de sistemas de Información planeados para el periodo))*100 </t>
  </si>
  <si>
    <t xml:space="preserve">Durante el tercer trimestre de 2018 se desarrolló el 100% de las 11 actividades del plan de desarrollo y mantenimiento de sistemas de información formuladas. </t>
  </si>
  <si>
    <t xml:space="preserve">El informe de cumplimiento del plan de desarrollo y mantenimiento de sistemas de información correspondiente al periodo evaluado. </t>
  </si>
  <si>
    <t xml:space="preserve">En este periodo se contemplaron actividades de desarrollo y mantenimiento de tres (3) sistemas de información: 1- TNS, 2- SIIJT, 3- SGD Power File. Estos sistemas de información tienen desarrolladores de software o implementadores tercerizados debido a que son contratos o convenios interadministrativos. </t>
  </si>
  <si>
    <t>Del sistema de  información TNS se tienen dificultades presupuestales, debido a que actualmente estamos en fase de soporte, y aunque se superó toda la etapa precontractual la entidad no ha asignado el CDP para realizar el proceso. En SIIJT se está realizando verificación del código fuente realizado y migración de ambientes, la etapa de desarrollo ya culminó para la fase 1 del producto. Del sistema de gestión documental en el periodo se han recibido y validado 89 requerimientos de 143, los restantes se planea realizar en el 4to periodo de acuerdo con el cronograma.</t>
  </si>
  <si>
    <t>SERVICIOS DISPONIBILIDAD: Administrar y mantener en funcionamiento los servicios de TI que soportan los procesos de la entidad de acuerdo con los requerimientos y necesidades de los diferentes grupos de interés habilitando el cumplimiento del objeto misional de la UNP.</t>
  </si>
  <si>
    <t>Monitorear la plataforma tecnológica, su disponibilidad y capacidad, administrando los mantenimientos preventivos y correctivos para garantizar su correcto funcionamiento.</t>
  </si>
  <si>
    <t>Mensual</t>
  </si>
  <si>
    <t>Disponibilidad de la plataforma tecnológica</t>
  </si>
  <si>
    <t xml:space="preserve">(((Tiempo total del periodo de monitoreo de los diferentes componentes de la plataforma tecnológica) - (Sumatoria de los tiempos de indisponibilidad de cada elementos que presenta mantenimiento o falla en el periodo evaluado)) / (Tiempo total del periodo de monitoreo de los diferentes componentes de la plataforma tecnológica))*100 </t>
  </si>
  <si>
    <t xml:space="preserve">Durante el tercer trimestre de 2018 el comportamiento de la plataforma tecnológica que respalda la conectividad de las 18 sedes, y los 83 servicios tecnológicos ofrecidos alcanzó un cumplimiento del 100% de la meta para este periodo. La medida de indisponibilidad suma 130 minutos; correspondiente a 2.1 horas de indisponibilidad, equivalente a 0,3% del total del tiempo de los servicios; teniendo en cuenta que la meta se cumple si la indisponibilidad es menor al 4% </t>
  </si>
  <si>
    <t>Los tres reportes de seguimiento mensual, el informe el resultado del análisis del periodo evaluado.</t>
  </si>
  <si>
    <t xml:space="preserve">En este periodo se garantiza el funcionamiento de los servicios tecnológicos mediante la disponibilidad de la infraestructura de TI. Cuando se presentan eventos de indisponibilidad se documenta lo sucedido y se verifica el estado del funcionamiento del servicio afectado. Por otra parte, en algunos casos, cuando se requiere se solicita a los  proveedores tomar medidas para garantizar el cumplimiento de los acuerdos de nivel de servicios frente a los eventos de indisponibilidad.  
</t>
  </si>
  <si>
    <t xml:space="preserve"> 
Se aclara que el monitoreo se ejecuta de manera manual en su mayoría, lo cual resulta dispendioso en su registro, seguimiento y control. Se sugiere evaluar la posibilidad de sistematizar o apoyar la supervisión y monitoreo con alertas automáticas de detección y reacción
</t>
  </si>
  <si>
    <t xml:space="preserve">SERVICIOS MESA DE SERVICIOS: Administrar los servicios de tecnología establecidos para dar cumplimiento a los requerimientos de los usuarios que puedan poner en riesgo el cumplimiento o realización de actividades de los diferentes procesos de la entidad de acuerdo a las competencias del grupo de tecnología. </t>
  </si>
  <si>
    <t>Atender los requerimientos e incidentes identificados y escalados por los usuarios de acuerdo al catálogo de servicios y acuerdos de servicio establecidos por el proceso de gestión tecnológica.</t>
  </si>
  <si>
    <t>Atención de incidentes y requerimientos de la mesa de servicios</t>
  </si>
  <si>
    <t xml:space="preserve">((Cantidad de incidentes y requerimientos atendidos y cerrados en el periodo evaluado / (Total de incidentes y requerimientos totales registrados en el periodo evaluado)+(cantidad de incidentes y requerimientos pendientes del periodo anterior))*100 </t>
  </si>
  <si>
    <t xml:space="preserve">Durante el tercer trimestre de 2018, se recibieron 3.494 solicitudes de soporte por medio del aplicativo Centro de Servicios (herramienta dispuesta en la Intranet) de las cuales se atendieron 3.322. Esto genera un nivel de atención del 95%. Teniendo en cuenta que la meta es del 90%, el resultado obtenido corresponde al cumplimiento del 100% de la meta. </t>
  </si>
  <si>
    <t>Los tres reportes de seguimiento y control de los indicadores de gestión del Tablero de Mando</t>
  </si>
  <si>
    <t xml:space="preserve">. Como parte de las acciones que se desarrollan en la atención de las solicitudes, se realizan las siguientes actividades: responder y atender las consultas técnicas sobre el uso de la plataforma tecnológica y la conectividad; ayuda con la instalación y configuración de sistemas informáticos; mejora y sustitución de elementos tecnológicos; implementar soluciones a incidentes y problemas técnicos reportados por los usuarios, entre otros. Durante este periodo, fue posible atender algunos casos pendientes acumulados en el último mes, debido al ingreso de los elementos tecnológicos recién adquiridos por la Entidad. </t>
  </si>
  <si>
    <t>Durante el periodo se acumularon requerimientos asociados a asignación de elementos tecnológicos. Los cuales deben ser gestionados con procesos de contratación, y teniendo en cuenta que esto puede durar meses, es posible que se genere insatisfacción por parte de los usuarios.</t>
  </si>
  <si>
    <t>ADMINISTRACIÓN: Adopción y apropiación de la Estrategia de Gobierno Digital a partir del cumplimiento del Marco de Referencia de Arquitectura Empresarial,  y requerimientos normativos</t>
  </si>
  <si>
    <t>Cumplimiento de la Política de Gobierno Digital y requerimientos normativos TIC</t>
  </si>
  <si>
    <t>Porcentaje de cumplimiento al fortalecimiento y apropiación de la Estrategia de Gobierno Digital</t>
  </si>
  <si>
    <t>Promedio ponderado cumplimiento de los componentes normativos de la Estrategia de Gobierno Digital</t>
  </si>
  <si>
    <t>En el tercer trimestre de la vigencia 2018, se ejecutaron 39 actividades de las 45 actividades establecidas para dar cumplimiento de la Estrategia de Gobierno Digital según el Decreto 1008 de 2018, resultado que corresponde al 87% de ejecución para el presente periodo</t>
  </si>
  <si>
    <t xml:space="preserve">Instrumento de Plan de Ajustes y Adecuaciones, sección de Política de Gobierno Digital
</t>
  </si>
  <si>
    <t>Se destaca la realización de las siguientes actividades: 
- El trabajo conjunto de colaboradores del GGTI para levantar y actualizar la documentación del Proceso de Gestión tecnológica dentro del Marco definido en la Política de Gobierno Digital y Arquitectura Empresarial.
- La planificación, ejecución y puesta en operación del nuevo Portal Web de la Entidad.
- Continuación del desarrollo del módulo RUP (Ruta Única de Protección) del Sistema de Información Interinstitucional de Justicia Transicional, y la herramienta tecnológica de gestión documental.
- Gestión y soporte de los servicios de tecnología según el catálogo de servicios.</t>
  </si>
  <si>
    <t>Las dificultades de implementación de la estrategia de gobierno digital se centran en entregables que hacen parte de contratos con proveedores terceros que siguen en ejecución o  que no se les ha asignado presupuesto, tal como el proyecto de inversión de gestión documental, y contratos de asesoría que aún no se han celebrado como en convenio interinstitucional con Renata, y el contrato de implementación del sistema de gestión documental.</t>
  </si>
  <si>
    <t xml:space="preserve">SEGURIDAD: Preservar la confidencialidad, integridad, disponibilidad de la información en custodia de la UNP, permitiendo garantizar la privacidad de los datos, mediante la aplicación de un proceso de gestión del riesgo y adopción del modelo de seguridad y privacidad de la información, </t>
  </si>
  <si>
    <t>Diagnóstico e implementación del modelo de seguridad y privacidad de la información - MSPI de acuerdo con el modelo de Gobierno Digital y la gestión de los riesgos digitales.</t>
  </si>
  <si>
    <t>Porcentaje de cumplimiento de la Ley de Transparencia y Acceso a la Información Pública</t>
  </si>
  <si>
    <t>{(Cantidad de numerales de la Ley implementados en la UNP) / Total de numerales de la Ley de Transparencia)}*100</t>
  </si>
  <si>
    <t>Durante el tercer trimestre de la vigencia 2018, se ejecutaron 142 actividades de 173 programas en cumplimiento de los lineamientos definidos en la Ley 1712 de 2014, obteniendo un 82 % de ejecución</t>
  </si>
  <si>
    <t xml:space="preserve">Matriz de seguimiento ley de transparencia    -  Archivo de hallazgos de ley de transparencia   --- Seguimiento a gestión de correo
Evidencia remitida por los diseñadores en carpeta diseño y publicación están los correos con los enlaces \\trinity\Tecnologia\DISEÑO Y PUBLICACIÓN\GESTIÓN DISEÑO Y PUBLICACIÓN 2018  
</t>
  </si>
  <si>
    <t xml:space="preserve">1. Actualización de los conjuntos de datos publicados en los portales del estado https://www.datos.gov.co/ , http://www.unp.gov.co/datos-abiertos   
2. Se realiza constantemente la actualización de información de acuerdo con el esquema de publicación definido. 
3. Finalización del proyecto de desarrollo y migración de la página web de la entidad a una nueva plataforma, aumentando niveles de cumplimiento de accesibilidad y usabilidad determinados por ley, </t>
  </si>
  <si>
    <t>Las actividades pendientes por ejecutar hacen referencia a la actualización de instrumentos de gestión de información (inventario de activos de información y matriz de clasificación de documentos), las cuales se encuentran en proceso de consolidación por la Coordinación Administrativa quien tiene a su cargo la gestión de archivo.</t>
  </si>
  <si>
    <t xml:space="preserve">Porcentaje de implementación del Modelo de Seguridad y Privacidad de la Información de acuerdo con el modelo de Gobierno Digital </t>
  </si>
  <si>
    <t>{(Porcentaje de avance de implementación del Modelo de Seguridad y Privacidad de la Información de acuerdo con el Modelo de Gobierno Digital en el periodo evaluado) / (Porcentaje total programado para la implementación del Modelo de Seguridad y Privacidad de la Información de acuerdo con el Modelo de Gobierno Digital  en plan del periodo evaluado)}*100</t>
  </si>
  <si>
    <t>Seguridad Digital</t>
  </si>
  <si>
    <t xml:space="preserve">Implementar sistemas de información integrados que contemplen los procesos misionales, de apoyo y evaluación, para mejorar la oportunidad en el tiempo de respuesta a las solicitudes y activación de la ruta de protección individual y colectiva. </t>
  </si>
  <si>
    <t xml:space="preserve">Fortalecimiento de la conectividad unificada de Red de datos, para unir todas las sedes de la  UNP dentro de una misma red corporativa, con el objetivo de mejorar la comunicación y la calidad de los servicios de Tecnología. </t>
  </si>
  <si>
    <t>1. Recepción de la notificación oficial de las nuevas sedes de la UNP para 2018. (1%)
2. Revisión y ajuste de la arquitectura de red incluyendo las nuevas sedes de la UNP. (1%)
3. Generación de documentos técnicos para la contratación del servicio de red de datos unificada. (1%)
4. Ejecución de los procesos contractuales.  (1%)
5. Habilitación de los canales contratados.  (11%)</t>
  </si>
  <si>
    <t xml:space="preserve">Porcentaje de sedes de la UNP que funcionan sobre la Red de datos corporativa MPLS </t>
  </si>
  <si>
    <t>{(Cantidad de actividades realizadas del cronograma del Modelo de Seguridad y Privacidad de la Información - MSPI / Cantidad total de actividades establecidas en el cronograma del modelo MPSI en el periodo evaluado)}*100</t>
  </si>
  <si>
    <t>Mediante MEM18-00012305 se solicita alizar PAI teniendo en cuenta Decreto 612/2018. Aplica a partir del III Trimestre.</t>
  </si>
  <si>
    <t>Mediante MEM18-00012305 se solicita alizar PAI teniendo en cuenta Decreto 612/2018</t>
  </si>
  <si>
    <t>A final de 2017 se tenían 17 canales en la red de datos unificada. 
En el primer trimestre de 2018 se adicionó un canal a la red de datos unificada, dejando un total de 18 canales. Este avance para este periodo representa el 75% para este periodo</t>
  </si>
  <si>
    <t>Cuadro de facturación del proveedor, con 18 canales. 
Anexo técnico del simulador de compra de Colombia compra eficiente con 20 canales para 2018
Memorando de solicitud de contratación de canales de tecnología a contratos.</t>
  </si>
  <si>
    <t>TRIM I: Se dio continuidad de servicio con los canales de red de datos que se tienen con el proveedor Media Commerce, gracias a la adición y prórroga en tiempo del contrato iniciado en 2017 hasta agotar recursos mientras surte el proceso de Colombia compra eficiente de la contratación de los nuevos 20 canales contratados para 2018. Los 4 canales adicionales se implementan con red de datos móvil y VPN</t>
  </si>
  <si>
    <t>Ninguna, todo va de acuerdo con la planeación del contrato de servicios 2017 y su prórroga, y el proceso de contratación para 2018 inicia actividades el 15 de abril de 2018</t>
  </si>
  <si>
    <t>Durante el segundo trimestre se realizó  el proceso de contratación del servicio de conectividad por medio de Colombia Compra Eficiente, adjudicando el contrato a UT_CLARO, con quien se instaló y configuró la totalidad de 24 canales de la red de datos unificada. 
Este avance representa el 100% para este periodo</t>
  </si>
  <si>
    <t>Contrato No. 538-2018  servicio de Conectividad - UT CLARO e informe monitoreo canales habilitados.</t>
  </si>
  <si>
    <t xml:space="preserve">TRIM II: En este periodo se adelantó el proceso de contratación del servicio de conectividad para las sedes de la Entidad en la Plataforma Colombia Compra Eficiente y se suscribe el Contrato No. 538-2018 con el proveedor UT_CLARO, con el cual se realiza la conexión y habilitación de los 24 canales contratados. </t>
  </si>
  <si>
    <t>En este periodo no se tuvo ninguna dificultad en el proceso de contratación ni del empalme entre el proveedor anterior y el nuevo para la vigencia 2018</t>
  </si>
  <si>
    <t xml:space="preserve">Fortalecimiento y apropiación de la Ley de Transparencia y Acceso a la Información Pública según la Ley 1712 del 6 de marzo de 2014 </t>
  </si>
  <si>
    <t>1. Actualización del programa de cumplimiento normativo de la Ley de Transparencia – LDT de acuerdo a la Ley 1712 de 2014 y los Decreto 1081 de 2015; Decreto 1494 de 2015 ; Decreto 1862 de 2015 y el Decreto 2199 de 2015. (1%)
2. Definición del plan de trabajo, priorización de actividades y distribución de responsabilidades del programa de cumplimiento normativo LDT. (2%)
3. Ejecución de actividades de cumplimiento y registro en el instrumento con soportes correspondientes. (8%
4. Evaluación de avance trimestral del programa de cumplimiento normativo LDT. (4%)</t>
  </si>
  <si>
    <t>Porcentaje de fortalecimiento y apropiación de la Ley de Transparencia y Acceso a la Información Pública</t>
  </si>
  <si>
    <t>{(Canales que operan en la red corporativa MPLS) / (Total de sedes de la UNP)}*100</t>
  </si>
  <si>
    <t xml:space="preserve">En este periodo,  se ejecutaron 142 actividades de las 173 actividades programadas en la Matriz de la Ley de Transparencia, de tal manera que la proporción de avance corresponde al 82%  para el segundo trimestre de 2018. Los numerales faltantes continúan pendientes de implementación para su cumplimiento. </t>
  </si>
  <si>
    <t>Informe de la Matriz de seguimiento al Cronograma de actividades para el cumplimiento normativo de la Ley de Transparencia 2018</t>
  </si>
  <si>
    <t xml:space="preserve">En cumplimiento de la Ley 1712 de 2014 y el Decreto 1081 de 2015, se dio continuidad con las actividades de actualización de la Página Web; se ingresaron tres (3) nuevos set de datos en la Plataforma de Datos Abiertos; se formalizó la Resolución Interna No 0565 - 2018  por el que definen los costos de reproducción, publicación y entrega de información pública de la Entidad y se continua con la verificación de la implementación de las actividades ejecutadas y/o sostenidas para su cumplimiento. En este periodo se continúa con el proyecto de migración de la Pagina Web a una nueva plataforma con niveles de accesibilidad y usabilidad de conformidad a los lineamientos normativos establecidos. </t>
  </si>
  <si>
    <t xml:space="preserve">Continúan pendiente la actualización de los instrumentos de gestión de información, los cuales se deriva del desarrollo de las actividades del Proyecto de inversión Sistema de Gestión Documental adelantado por la Coordinación Administrativa en el Contrato 785 - 2018.
De acuerdo a las disposiciones de integración de los Planes dispuesto por el Decreto 612 de 2018, el Decreto 1008 de 2018 y la adopción de las lineamientos del modelo MIPG se hace necesario el ajuste del indicador para el segundo semestre del año en curso.  </t>
  </si>
  <si>
    <t>Gobierno Digital, antes gobierno en línea</t>
  </si>
  <si>
    <t>Adopción y apropiación de la Estrategia de Gobierno Digital a partir del Marco de Gobierno en Línea de conformidad a lo dispuesto en el Decreto No. 2573 de 2014 y la normatividad asociada.</t>
  </si>
  <si>
    <t>1. Actualización del programa de cumplimiento normativo de la estrategia de Gobierno Digital de acuerdo a los lineamientos establecidos dentro del marco de Gobierno en Línea y normatividad asociada. (1%)
2. Definición del plan de trabajo, priorización de actividades y distribución de responsabilidades del programa de cumplimiento normativo de la Estrategia de Gobierno Digital.(2%)
3. Ejecución de actividades de cumplimiento y registro en el instrumento con soportes correspondientes. (13%
4. Evaluación de avance trimestral del programa de cumplimiento normativo de la Estrategia de Gobierno Digital. (4%)</t>
  </si>
  <si>
    <t>Porcentaje de fortalecimiento y apropiación de la Estrategia de Gobierno Digital</t>
  </si>
  <si>
    <t>(Cantidad de numerales de la Ley implementados en la UNP) / (Total de numerales de la Ley de Transparencia)}*100</t>
  </si>
  <si>
    <t>En este periodo,  se implementaron 141 numerales de los 173 numerales de la Ley de Transparencia, por lo tanto, la proporción de avance corresponde al 82%  para este periodo. Los numerales faltantes se encuentra en proceso de implementación para su cumplimiento</t>
  </si>
  <si>
    <t>Informe de seguimiento al Cronograma de actividades para el cumplimiento normativo de la Estrategia Gobierno Digital y la Matriz de seguimientos de la Ley de Transparencia 2018</t>
  </si>
  <si>
    <t xml:space="preserve">En cumplimiento de la Ley 1712 de 2014 y el Decreto 1081 de 2015, se realizaron las actividades de actualización de la Página Web; se ingresaron ocho nuevos set de datos en la Plataforma de Datos abiertos; se decepcionó la actualización de la caracterización del usuario de "Solicitudes de Protección"; se proyectó y se encuentra en revisión por parte del área Jurídica de la Resolución de Costos y finalmente se continua con la verificación de la ejecución de las solicitudes recibidas del grupo de publicaciones y su respectiva publicación. </t>
  </si>
  <si>
    <t>Los numerales pendientes por implementar hacen referencia a la actualización de instrumentos de gestión de información (inventario de activos de información y matriz de clasificación de documentos), las cuales se encuentran en proceso de consolidación como parte del Proyecto de Gestión Documental.</t>
  </si>
  <si>
    <t>Durante el segundo trimestre se realiza el ajuste la medición de conformidad a las disposiciones del Decreto 1008 de 2018  donde se estipula la adopción como herramienta metodológica el Modelo MIPG. Por lo tanto,se toma como referencia 46 actividades del “Autodiagnóstico Gestión Política de Gobierno Digital”, identificando la realización de 15 obteniendo un porcentaje de avance del 32.61%.</t>
  </si>
  <si>
    <t xml:space="preserve">herramienta de Autodiagnóstico Gestión Política de Gobierno Digital reportado y 
Matriz de seguimiento a las acciones para el fortalecimiento y apropiación de la  Estrategia Gobierno Digital </t>
  </si>
  <si>
    <t xml:space="preserve">Durante este periodo se dio inicio al proceso de transición para la adopción de la Política de Gobierno Digital mediante la ejecución de las acciones identificadas en la herramienta de Autodiagnóstico del Modelo Integrado de Planeación y Gestión - MIPG y la generación de las estrategias para el cierre de las brechas evidenciadas para su cumplimiento. </t>
  </si>
  <si>
    <t xml:space="preserve">Debido a los cambios en los criterios de seguimiento y evaluación de este indicador frente a los lineamientos del Modelo MIPG y las disposiciones del Decreto 1008 de 2018, se produce un cambio en el comportamiento de la medición del indicador, cuya variación impacta el denominador al pasar de 90 (de la Matriz de cumplimiento) a 46 actividades (de la herramienta de Autodiagnóstico de la Política de Gobierno Digital) . Esta situación dificulta la comparación entre los periodos I y II trimestre de 2018. De igual forma se hace necesario ajustar el indicador como parte de la integración de los Planes según Decreto 612 de 2018. </t>
  </si>
  <si>
    <t>Racionalización de
Trámites</t>
  </si>
  <si>
    <t>Optimizar el trámite para
que pueda ser diligenciado
en línea por parte del
solicitante (Medidas Individuales)</t>
  </si>
  <si>
    <t>Promedio ponderado de componente de la Estrategia de Gobierno Digital</t>
  </si>
  <si>
    <t>Racionalización de tramites</t>
  </si>
  <si>
    <t>Medidas de protección Individual</t>
  </si>
  <si>
    <t>Realización del trámite inicial de
solicitud vía electrónica sin necesidad
de movilización del solicitante a una
sede física</t>
  </si>
  <si>
    <t>Para   el  primer cuatrimestre de  2018   el grupo de gestion informatica  y   los encargados de archivo de gestiòn documental   estan adelantando  acciones   para ejecutar  la actividad de optimizar el tramite para que pueda ser diligenciado en linea por parte del solicitante,  el cual sera   reportado y evidenciado en el mes de agosto  de  2018 .</t>
  </si>
  <si>
    <t>Para el   segundo  cuatrimestre de  2018, el grupo de gestion informatica  y   los encargados de archivo de gestiòn documental con el contrato  No. 785 de 2018,  presentaron  para análisis el primer borrador y se realizaron ajustes. Se espera que para el mes de septiembre se apruebe el formato digital.</t>
  </si>
  <si>
    <t>Optimizar el trámite para
que pueda ser diligenciado
en línea por parte del
solicitante (Medidas Colectivas)</t>
  </si>
  <si>
    <t>{(Porcentaje de avance de implementación del Modelo de Seguridad y Privacidad de la Información de acuerdo con el Modelo de Gobierno Digital en el periodo evaluado) / (Porcentaje total programado para la implementación del Modelo de Seguridad y Privacidad de la Información de acuerdo con el Modelo de Gobierno Digital  en el periodo evaluado)}*100</t>
  </si>
  <si>
    <t>Mantener actualizada la información mínima
obligatoria sobre la estructura procedimientos,
servicios y funcionamiento publicada en la página
web</t>
  </si>
  <si>
    <t>{(Actividades realizadas del proyecto de formularios Web ) / (Total de actividades del proyecto de formularios Web planeados)}*100</t>
  </si>
  <si>
    <t>Lineamientos de Transparencia Activa</t>
  </si>
  <si>
    <t>Página WEB actualizada con la
información de la estructura
organizacional de la UNP
publicada.</t>
  </si>
  <si>
    <t xml:space="preserve"> los  soportes documentales de esta actividad   se encuentran  publicados en la sección de transparencia de la entidad,en  el link.  https://www.unp.gov.co/la-unp/Paginas/ley-de-transparencia-y-del-derecho-de-acceso-a-la-informacion-publica-nacional.aspx  </t>
  </si>
  <si>
    <t xml:space="preserve">Para el  primer trimestre de  2018  en la página web de la entidad se realizan constantes actualizaciones de información de acuerdo con las modificaciones reportadas por cada una de las áreas de la entidad conforme a  las disposiciones de la  Ley 1712 de 2014  en lo referente a información básica de la entidad.                                  </t>
  </si>
  <si>
    <t xml:space="preserve"> Los  soportes documentales de esta actividad   se encuentran  publicados en la sección de transparencia de la entidad,en  el link.  https://www.unp.gov.co/la-unp/Paginas/ley-de-transparencia-y-del-derecho-de-acceso-a-la-informacion-publica-nacional.aspx  </t>
  </si>
  <si>
    <t xml:space="preserve">Para el   segundo cuatrimestre de  2018  en la página web de la entidad se realizan constantes actualizaciones de información de acuerdo con las modificaciones reportadas por cada una de las áreas de la entidad conforme a  las disposiciones de la  Ley 1712 de 2014  en lo referente a información básica de la entidad.                                  </t>
  </si>
  <si>
    <t>Divulgar Datos abiertos.</t>
  </si>
  <si>
    <t>{(Porcentaje de avance de implementación y apropiación de la herramienta informática (Aplicativo) adquirida como parte del Proyecto Sistema de Gestión Documental en el periodo evaluado) / (Porcentaje total programado para la implementación y apropiación de la herramienta informática (Aplicativo) adquirida como parte del Proyecto Sistema de Gestión Documental en el periodo evaluado)}*100</t>
  </si>
  <si>
    <t>2  Conjuntos o set de datos
abiertos publicados en el año.
Actualización de los set de
datos cuando se requiera.</t>
  </si>
  <si>
    <t>Los soportes documentales  de esta actividad  se  encuentran  en los siguientes  links:  https://www.unp.gov.co/datos-abiertos      https://www.datos.gov.co/browse?Informaci%C3%B3n-de-la-Entidad_Nombre-de-la-Entidad=Unidad+Nacional+de+Protecci%C3%B3n&amp;sortBy=newest&amp;utf8=%E2%9C%93 .   https://www.unp.gov.co/datos-abiertos</t>
  </si>
  <si>
    <t xml:space="preserve">Para  el   primer  cuatrimestre de  2018  se realizó el ingreso de un set de datos de 2018 correspondiente al plan anual de adquisiciones y se actualizo el set de datos de sedes y el mapa de información de sedes, además  se ingresó información del 2017 correspondiente a 7 archivos de ejecución presupuestal  mensual .                                                </t>
  </si>
  <si>
    <t>El soporte documental de esta  actividad se encuentra en los siguientes enlaces https://www.unp.gov.co/datos-abiertos      https://www.datos.gov.co/browse?Informaci%C3%B3n-de-la-Entidad_Nombre-de-la-Entidad=Unidad+Nacional+de+Protecci%C3%B3n&amp;sortBy=newest&amp;utf8=%E2%9C%93  igualmente dicha información cuenta enlace en la página de la entidad  https://www.unp.gov.co/datos-abiertos</t>
  </si>
  <si>
    <t xml:space="preserve">Para el segundo cuatrimestre de  2018  se realizó la publicación del segundo set de datos de 2018 llamado "ejecución acumulada 2018" (ejecución presupuestal). (cumpliendo la meta del año: dos set de datos publicados) Adicionalmente, teniendo en cuenta las actualizaciones del plan anual de adquisiciones se modificó el set de datos correspondiente según lo reportado por el área de contratos. el set de datos </t>
  </si>
  <si>
    <t>Elaborar el registro o inventario de activos de
información</t>
  </si>
  <si>
    <t>Elaboración de los Instrumentos de Gestión de la Información</t>
  </si>
  <si>
    <t>1  Inventario de activos de
información en el año.</t>
  </si>
  <si>
    <t>Para el segundo  cuatrimestre de  2018 , el grupo de tecnologia  esta  recopilando información en conjunto con los resultados del proyecto de inversión de gestión documental. Se ha creado el formulario de recopilación de información para la construcción del inventario y clasificación de activos de información en la plataforma Power file.</t>
  </si>
  <si>
    <t>Actualizar esquema de publicación de
documentos institucionales.</t>
  </si>
  <si>
    <t xml:space="preserve">1  Esquema de publicación
actualizado </t>
  </si>
  <si>
    <t xml:space="preserve"> Los soportes documentales  de esta actividad  se evidencian  por  correo electrónico  RV: PUBLICACIONES LEY DE TRANSPARENCIA</t>
  </si>
  <si>
    <t xml:space="preserve">Para el primer cuatrimestre de  2018 el grupo de gestion informatica y soporte tecnico  adelanto   trabajo con el área de control interno . asi mismo   se  remitió correo electrónico a  la oficina de control interno con el fin de  que  realicen la  revisión de la información publicada.                                                                                                                                                </t>
  </si>
  <si>
    <t>Para  el segundo cuatrimestre de  2018  se   cuenta con el documento borrador, el cual debe ser actualizado con las direcciones de ubicación de información debido al cambio de página web de la Entidad. Este documento deberá ser socializado al interior de la UNP.</t>
  </si>
  <si>
    <t>Formalizar los instrumentos de gestión de
información</t>
  </si>
  <si>
    <t>1   Resolución de oficialización de
los instrumentos de gestión de
información, aprobada.</t>
  </si>
  <si>
    <t>Para  el segundo cuatrimestre de  2018  no se reporta avance  teniendo en cuenta que estos documentos se generan paralelamente con los entregables del proyecto de gestión documental,.</t>
  </si>
  <si>
    <t xml:space="preserve">Diagnóstico y definición de la implementación del modelo de seguridad y privacidad de la información de acuerdo con modelo Gobierno Digital. </t>
  </si>
  <si>
    <t>1. Definición del plan de pruebas para la realización del diagnóstico inicial y del estado de cumplimiento del modelo de seguridad y privacidad de la información. (3%)
2. Revisión, actualización, y formalización de la política de seguridad de la información. (1%)
3. Ejecución del diagnóstico de estado inicial de acuerdo con el instrumento de medición expedido por MinTic (MSPI). (3%)
4. Definición del plan de trabajo para el cierre de brecha del cumplimiento al instrumento de medición MSPI.(2%)
5. Establecimiento de ficha técnica para contratar la consultoría del diseño e implementación del modelo de seguridad y privacidad de la información. (2%)
6. Ejecución del contrato de consultoría del modelo de seguridad y privacidad de la información. (10%)
7. Diseño y ejecución de estrategias de Uso y apropiación del modelo de seguridad y privacidad de la información para Unidad Nacional de Protección. (1%)</t>
  </si>
  <si>
    <t xml:space="preserve">Porcentaje de avance de implementación del Modelo de Seguridad y Privacidad de la Información de acuerdo con el modelo de Gobierno Digital </t>
  </si>
  <si>
    <t xml:space="preserve">En este periodo,  se realizaron 15 actividades de implementación de las 18 actividades programadas en el Modelo de Seguridad y Privacidad de la Información, obteniendo un 83 % de realización. Las actividades faltantes se encuentra en proceso de ejecución para su cumplimiento. 
En la presente vigencia y de acuerdo al Decreto 1499 de 2017 se deberá articular y complementar el Sistema de Gestión de la Seguridad de la Información con otros Sistemas. A partir del Modelo Integrado de Planeación y Gestión - MIPG se determina la apropiación de una política transversal en materia de seguridad digital y de la información desde la dimensión de Direccionamiento Estratégico y Planeación.  </t>
  </si>
  <si>
    <t>Informe de seguimiento al Cronograma de actividades para la realización del diagnóstico y formulación del MSPI del periodo evaluado</t>
  </si>
  <si>
    <t xml:space="preserve">Se realiza visita en la Superintendencia de Industria y Comercio - SIC para dimensionar el alcance de desarrollo de la política de tratamiento de datos personales basada en la ley 1581 de 2012. 
Se encuentra en proceso de revisión de la política de seguridad y privacidad de la información por parte de las oficinas de Planeación y Jurídica a fin de realizar su formalización ante Dirección General. </t>
  </si>
  <si>
    <t>Como parte de las directrices del MIPG, se realiza el autodiagnóstico de la política de gestión de la seguridad digital y de la información en el instrumento del modelo MSPI para determinar el plan de acción para su implementación. 
Bajo este escenario y de acuerdo a lo informado por MINTIC, se deberán hacer ajustes para su cumplimiento y reporte en el marco del Modelo Integrado de Planeación y Gestión - MIPG.</t>
  </si>
  <si>
    <t xml:space="preserve">En este periodo,  se realizaron 11 de de 19 actividades definidas en el Cronograma del Modelo de Seguridad y Privacidad de la Información - MSPI para el periodo evaluado, de tal manera que la proporción corresponde al 58%  para el segundo trimestre de 2018. </t>
  </si>
  <si>
    <t xml:space="preserve">Informe de seguimiento sobre el diagnóstico y formulación del Modelo de Seguridad y Privacidad de la Información, 
La herramienta de Autodiagnóstico de MIPG  y el Instrumento de Evaluación del MSPI
</t>
  </si>
  <si>
    <t xml:space="preserve">En este periodo se avanzó con la ejecución de las siguientes actividades: 
- Definición del Plan de pruebas para la realización del diagnóstico inicial y del estado de cumplimiento del MSPI
- Continua en procesos de formalización de la Política de Seguridad de la Información.
- Se está estructurando el marco para realizar la clasificación los Activos de Información de la Entidad 
- Jornada de revisión y ajuste del autodiagnóstico de MIPG sobre Seguridad Digital y su articulación con el Instrumento de evaluación del MSPI. </t>
  </si>
  <si>
    <t xml:space="preserve">Debido a las disposiciones de integración de los Planes definidos por el Decreto 612 de 2018, el Decreto 1008 de 2018 y la adopción de las lineamientos del modelo MIPG se hace necesario ajustar el  indicador para conciliar las actividades entre los instrumentos de medición y evaluación para generar los ajustes que reflejen su integración. </t>
  </si>
  <si>
    <t xml:space="preserve">Establecer el índice de información clasificada y reservada </t>
  </si>
  <si>
    <t>Elaboración de los
Instrumentos de Gestión
de la Información</t>
  </si>
  <si>
    <t>1  Inventario de activos de
información clasificado.</t>
  </si>
  <si>
    <t>Para el segundo cuatrimestre de  2018,  esta información se está recopilando en conjunto con los resultados del proyecto de inversión de gestión documental, se ha creado el formulario de recopilación de información para la construcción del inventario y clasificación de activos de información en la plataforma Power file.</t>
  </si>
  <si>
    <t>Migración de la página web de SharePoint a
WordPress para alcanzar el nivel A de
accesibilidad de acuerdo a la Norma Técnica de
Calidad 5854</t>
  </si>
  <si>
    <t>Página web de la entidad con
accesibilidad nivel A.</t>
  </si>
  <si>
    <t xml:space="preserve">Para el primer  cuatrimestre de  2018  se está realizando la diagramación y  migración de contenido de la nueva página web. </t>
  </si>
  <si>
    <t xml:space="preserve">El soporte documental  de esta actividad se encuentra en el siguiente link:  la nueva página está   en : http://unpwebsite.azurewebsites.net </t>
  </si>
  <si>
    <t>Para el  segundo cuatrimestre  de  2018 se   finalizo el diseño y gran parte del desarrollo de la nueva página Web en la plataforma WordPress, la cual es compatible con la configuración de los criterios de accesibilidad. Se está culminando la migración de los contenidos y  la verificación de condiciones de accesibilidad de la información y la migración.</t>
  </si>
  <si>
    <t>Implementar Formularios Web de Solicitudes de Protección y de PQRS para mejorar los servicios al ciudadano y el cumplimiento de la estrategia antitrámites</t>
  </si>
  <si>
    <t>1. Análisis y viabilidad jurídica para iniciar los procesos de vinculación al programa de protección individual y colectivo por medio de canales electrónicos. (1%)
2. Análisis técnico de procesos y herramientas para la recepción, autenticación, validación y trámite de las solicitudes de vinculación a los programas de protección por medio de canales electrónicos. (4%)
3. Definición y actualización de los procesos de diligenciamiento y recepción de formularios de solicitudes de protección incorporando los canales electrónicos dentro del marco de Gestión Documental con expediente electrónico. (3%)
4. Adquisición de las herramientas requeridas para implementar los formularios Web de solicitudes de protección a nivel nacional. (2%)
5. Implementación de los componentes tecnológicos de los formularios Web. (4%)
6. Diseño y ejecución de estrategias de adopción, uso y apropiación.  (1%)</t>
  </si>
  <si>
    <t>100% 
(2)</t>
  </si>
  <si>
    <t>Nivel de implementación del proyecto de  formularios Web de Solicitudes de Protección individual y colectivo para mejorar los servicios de atención al ciudadano y el cumplimiento de la estrategia antitrámites</t>
  </si>
  <si>
    <t xml:space="preserve">Durante este periodo la implementación de los  formularios Web  (individual y colectivo) se avanza en la realización de  2.3 actividades con respecto a las 6 actividades, obteniendo un resultado del 38%. </t>
  </si>
  <si>
    <t>Informe de seguimiento al Cronograma de actividades para la implementación del formulario Web de solicitudes de protección del periodo evaluado</t>
  </si>
  <si>
    <t>1. Análisis y viabilidad jurídica para iniciar los procesos de vinculación al programa de protección individual y colectivo por medio de canales electrónicos. Se realizó con éxito.
2. Análisis técnico de procesos y herramientas para la recepción, autenticación, validación y trámite de las solicitudes de vinculación a los programas de protección por medio de canales electrónicos. Se realizó con éxito.
3. Definición y actualización de los procesos de diligenciamiento y recepción de formularios de solicitudes de protección incorporando los canales electrónicos dentro del marco de Gestión Documental con expediente electrónico. Se han realizo mas de 900 validaciones con 53 funcionarios.
4. Adquisición de las herramientas requeridas para implementar los formularios Web de solicitudes de protección a nivel nacional. Se desarrolló con el equipo interno de programadores.
5. Implementación de los componentes tecnológicos de los formularios Web. Se implementó con éxito y se espera retroalimentación de los usuarios internos.
6. Diseño y ejecución de estrategias de adopción, uso y apropiación. Se ha trabajado las primeras actividades de uso y apropiación.</t>
  </si>
  <si>
    <t>El proceso toma su tiempo por las validaciones y la implementación total se podría ver afectada, se tiene comunicación constante con los interesados.</t>
  </si>
  <si>
    <t>Durante este periodo se avanzó en la integración del Formulario de Solicitudes de Protección en la herramienta de Gestión Documental dentro del marco del Contrato No 785 - 2017 y las actividades realizadas corresponden al 80% de cumplimiento en la implementación del Formulario Web de Solicitudes de Protección para este periodo</t>
  </si>
  <si>
    <t xml:space="preserve">Informe de seguimiento de la implementación de la herramienta tecnológica en el Sistema de Gestión Documental para el periodo evaluado. </t>
  </si>
  <si>
    <t xml:space="preserve">1. Análisis y Diseño del Formulario de Solicitudes de Protección del Proceso de Gestión de Evaluación del Riesgo para el nuevo Sistema de Gestión Documental “PowerFile”. Se toma como base la información del Formulario existente.
2. Análisis del proceso de Gestión de Evaluación del riesgo y los flujos de información.
3. Revisión con los interesados técnicos del Formulario y su integración a la Entidad
4. Recopilación de la información para realizar el modelamiento y la parametrización en la herramienta tecnológica. </t>
  </si>
  <si>
    <t>El avance se dificulta por la necesidad de participación alineada entre dos contratos diferentes; uno de levantamiento y actualización de procesos y el de implementación de la herramienta tecnológica. se tiene comunicación constante con los interesados respecto a los retrasos en cronograma. .</t>
  </si>
  <si>
    <t xml:space="preserve">Implementación y apropiación de la herramienta informática (Aplicativo) adquirida como parte del Proyecto Sistema de Gestión Documental </t>
  </si>
  <si>
    <t>1. Adquisición, instalación y configuración de la Herramienta informática (Aplicativo) adquirida como parte del Proyecto Sistema de Gestión Documental (1%)
2. Verificación de los requerimientos funcionales y no funcionales (1%)
3. Establecer y validar los flujos de información de los procesos objeto de implementación del Proyecto Sistema de Gestión Documental (4%)
4. Validación de requerimientos de integración con otros sistemas de Información relacionados (internos y externos)  (1%)
5. Ejecución del Plan de Pruebas y liberación de productos según las fases de implementación (1%)
6. Establecimiento de los requerimientos de la gestión del cambio (1%)
7. Cumplimiento de las obligaciones contractuales  (1%)
8. Validación y aprobación de entregables de la herramienta informática (1%)
9. Puesta en producción de los cuatro (04) procesos definidos para la implementación del Proyecto Sistema de Gestión Documental, dando cierre al proyecto de acuerdo a los lineamientos de gestión de proyectos del PMI adoptados por la UNP. (4%)</t>
  </si>
  <si>
    <t xml:space="preserve">Porcentaje de avance de implementación y apropiación de la herramienta informática (Aplicativo) adquirida como parte del Proyecto Sistema de Gestión Documental </t>
  </si>
  <si>
    <t>Se obtuvo un avance del 4% con respecto a la meta del periodo evaluado, ya que se ejecutaron el 0.55  de las catorce  (14) actividades definidas para la implementación y apropiación de la herramienta informática (aplicativo)  del Proyecto SGD para este periodo.</t>
  </si>
  <si>
    <t>Informe de seguimiento al Cronograma de actividades para la implementación del Sistema de Gestión Documental del periodo evaluado</t>
  </si>
  <si>
    <t xml:space="preserve">Para la implementación y apropiación de la herramienta informática (Aplicativo) del Proyecto SGD se ejecutaron las siguientes actividades: adquisición, instalación y configuración de la Herramienta; definición de los requerimientos funcionales y no funcionales; definición de los requerimientos de integración con otros Sistemas de Información relacionados (internos y externos), lo cual se está ejecutando en mesas de trabajo respectivas, cuya ejecución se realiza conforme a las fases de implementación establecidas en el Cronograma del Proyecto. </t>
  </si>
  <si>
    <t xml:space="preserve">Para la implementación de la herramienta informática del Proyecto SGD se está desarrollando un trabajo articulado con el Grupo de Mejoramiento Continuo y el proveedor del Contrato 046 de 2018, quienes están haciendo la actualización de los Procesos de la Entidad,   Se tiene un retraso de siete (7) semanas en el Cronograma, debido a la retrasos en el proceso de levantamiento del flujo de información con los procesos objeto del Proyecto SGD. y que se presento el cambio de la persona a cargo de levantar y diagramar la información del proveedor para la parametrización del aplicativo. </t>
  </si>
  <si>
    <t>Se obtuvo un avance del 13,50% con respecto a la meta del periodo evaluado, ya que se ejecutaron 7.56 actividades de las 14 actividades establecidas para la implementación y apropiación de la herramienta tecnológica del Proyecto de Sistema de Gestión Documental para este segundo trimestre.</t>
  </si>
  <si>
    <t>Informe de seguimiento al Cronograma de actividades para la implementación de la herramienta tecnológica en el Sistema de Gestión Documental</t>
  </si>
  <si>
    <t xml:space="preserve">Para la implementación y apropiación de la herramienta tecnológica en el Proyecto SGD se ejecutaron las siguientes actividades: verificación de los requerimientos funcionales y no funcionales; establecer y validar los flujos de información de los procesos de correspondencia y atención al ciudadano; validación de requerimientos en mesas de trabajo con las partes interesadas; entrega al proveedor de la información de los procesos intervenidos por el Grupo de Mejora Continua; presentación de la parametrización realizada para generar la realización de los ajustes requeridos y se inician pruebas funcionales.  </t>
  </si>
  <si>
    <t>Se presentan las dificultades propias de la implementación de la herramienta informática del Proyecto SGD, sin embargo, se cuenta con una comunicación fluida con el proveedor y un trabajo articulado en mesas de trabajo con los interesados para garantizar el ajuste a las desviaciones presentadas. 
Se mantiene la alerta sobre la entrega de la información de tres (3) procesos faltantes: “Gestión de Medidas de Protección”; “Gestión Especializada de Seguridad y Protección” y “Gestión de Tecnología”, los cuales debían ser entregados el 30 de mayo de 2018, una vez fueran actualizados por proveedor del Contrato 046-2018 y de conformidad con los lineamientos del Grupo de Mejoramiento Continuo.</t>
  </si>
  <si>
    <t>Control Interno</t>
  </si>
  <si>
    <t>Cumplimiento Programa Anual de Auditoria</t>
  </si>
  <si>
    <t>Porcentaje de Cumplimiento Programa Anual de Auditoria</t>
  </si>
  <si>
    <t>(N° de Auditorias realizadas / N° total de Auditorias programadas en el trimestre)*100</t>
  </si>
  <si>
    <t>La oficina de Control Interno se encuentra  desarrollando la auditoria al proceso de la Subdirección Especializada, que estaba programada inicialmente de febrero a abril y fue ampliada hasta el mes de mayo.</t>
  </si>
  <si>
    <t>Programa Anual de Auditoría                               Cronograma de Auditorías 
Actas de Auditorías y seguimiento                         Informes de Auditoría.</t>
  </si>
  <si>
    <t>Desarrollo y avance de la auditoria extendido un mes adicional</t>
  </si>
  <si>
    <t>La Auditoría de Gestión a la Subdirección Especializada  estaba programada inicialmente con fecha de finalización 30/04/2018 bajo una muestra representativa sobre las hojas de vida del proceso,  la cual fue extendida un mes adicional  para dar cumplimiento y cobertura al 100% de las mismas, con fecha de cierre  programada a 31/05/2018.</t>
  </si>
  <si>
    <t>En el segundo trimestre de 2018 la Oficina de Control Interno, cumplió con el 100% de las actividades enmarcadas en el Programa Anual de Auditorías vigencia  2018 y programadas durante el segundo trimestre, las cuales se detallan a continuación: 
1. Auditoría a la Subdirección Especializada la cual culminó en el mes de mayo, por solicitud del proceso.
2. Auditoría al Plan de Mejoramiento Institucional culminada Junio 29 de 2018.
3. Auditoría al Grupo Control Interno Disciplinario terminada Junio 30 de 2018.  
4. Se generaron y socializaron  los  informes correspondientes a cada Auditoría.</t>
  </si>
  <si>
    <t>Informes de Auditoría</t>
  </si>
  <si>
    <t>Se dio cumplimiento a las auditorias que se encontraban en desarrollo durante el trimestre, se generaron los informes respectivos de cada una</t>
  </si>
  <si>
    <t>En el desarrollo de las auditorías del segundo trimestre no hubo dificultades que impidieran el cumplimiento de las actividades programadas.</t>
  </si>
  <si>
    <t>La Oficina de Control Interno,  durante el trimestre evaluado cumplió con la apertura del 100% de las auditorias (3) del Programa Anual de Auditorías vigencia  2018, cerrando dentro del periodo y según lo planeado la Auditoría  a la Oficina Asesora de Planeación e Información.</t>
  </si>
  <si>
    <t>Informe de Auditoría</t>
  </si>
  <si>
    <t>En cumplimiento al Programa Anual de Auditoria, se iniciaron las Auditoría programadas para el trimestre a conformidad.</t>
  </si>
  <si>
    <t>En el desarrollo de las actividades programadas para el tercer trimestre, no se presentaron dificultades que impidieran su cumplimiento.</t>
  </si>
  <si>
    <t>Presentación informes de Ley</t>
  </si>
  <si>
    <t>Porcentaje de Cumplimiento de  reporte y/o publicación de Informes de ley</t>
  </si>
  <si>
    <t>(N° de Informes de ley reportados y/o publicados / N° total de Informes a reportar y/o publicar en el trimestre)*100</t>
  </si>
  <si>
    <t>Con el seguimiento realizado al cronograma OCI y a la oportuna presentación de los informes de Ley: Evaluación por Dependencias, Avance Semestral al Plan de Mejoramiento de la CGR, Austeridad del Gasto, Informe PQRS, Informe Pormenorizado del Estado del Sistema de Control Interno, Seguimiento Plan Anticorrupción y Atención al Ciudadano, Seguimiento al Mapa de Riesgo Institucional y Mapa de Riesgo Anticorrupción, Informe Ejecutivo Anual, Informe Control Interno Contable, Cumplimiento Ley de Transparencia, Informe de Gestión, Rendición Cuenta Fiscal, Derechos de Autor de Software e Informe E-kogui, el indicador presenta un avance del 54% con respecto al cronograma anual y a conformidad dentro de las fechas de presentación establecidas.</t>
  </si>
  <si>
    <t>Informes de Ley.</t>
  </si>
  <si>
    <t>Con la ejecución de las actividades programadas por la Oficina de Control Interno, se logró el cumplimiento oportuno en la entrega de todos  los Informes de Ley durante el primer trimestre del 2018.</t>
  </si>
  <si>
    <t>Durante el primer trimestre no se presentaron dificultades para el cumplimiento oportuno de los informes por parte de la OCI, salvo la ampliación de la fecha límite a 16 de marzo otorgada por el Sistema Único de Información de Gestión Litigiosa del Estado para la presentación y publicación del informe e-kogui debido a fallas en el acceso a su sistema de información .</t>
  </si>
  <si>
    <t>El control y seguimiento al cronograma de la OCI permitió  el cumplimiento oportuno en la presentación de cada uno de los informes de Ley programados para el segundo trimestre, Los cuales fueron: Austeridad del Gasto,  Informe Pormenorizado del Estado del Sistema de Control Interno, Seguimiento Plan Anticorrupción y Atención al Ciudadano, Seguimiento al Mapa de Riesgo Institucional por Proceso y Mapa de Riesgos de Corrupción, el indicador presenta un cumplimiento del 100% con respecto al cronograma anual y a conformidad dentro de las fechas de presentación establecidas.</t>
  </si>
  <si>
    <t>Informes de Ley</t>
  </si>
  <si>
    <t>En el segundo trimestre de 2018 se dio cumplimiento en las fechas establecidas de presentación y  entrega, a cada uno de los Informes de Ley programados en el cronograma OCI.</t>
  </si>
  <si>
    <t>Dado el cumplimiento y entrega oportuna de los informes programados, se evidencia que no hubo dificultades para su ejecución y presentación.</t>
  </si>
  <si>
    <t>La  OCI  cumplió oportunamente y al 100% con la presentación y publicación de los siete (7) informes de Ley programados:   Informe Pormenorizado del Estado del Sistema de Control Interno, Seguimiento Plan Anticorrupción y Atención al Ciudadano, Seguimiento al Mapa de Riesgo de Corrupción, Informe Semestral de atención a PQRS, Informe Avance Semestral PM CGR-SIRECI, Informe de Austeridad del Gasto , Informe de Procesos y Conciliaciones Judiciales E-KOGUI.</t>
  </si>
  <si>
    <t>Para el trimestre en evaluación la Oficina de Control Interno presentó y publicó dentro del tiempo establecido con cada uno de los informes programados para el período.</t>
  </si>
  <si>
    <t>Debido al cumplimiento del indicador para el trimestre,  se  confirma que no se presentaron dificultades para el desarrollo de las actividades.</t>
  </si>
  <si>
    <t>Realizar seguimiento y evaluación cuatrimestral a
los Mapas de Riesgos de Corrupción.</t>
  </si>
  <si>
    <t xml:space="preserve">Tres (3) informes de monitoreo y
Seguimiento de los Mapas de
Riesgo publicados y socializados. </t>
  </si>
  <si>
    <t>Se realizo el seguimiento y revision a  los mapas de riesgos bajo las observaciones de la  oficina de control interno sobre la informacion presentada por cada proceso</t>
  </si>
  <si>
    <t xml:space="preserve">La actividad de seguimiento y evaluación a los mapas de Riesgo de Corrupción se realizo para el II Cuatrimestre de 2018.                  </t>
  </si>
  <si>
    <t>Publicar en la Página Web de la Entidad los
informes de seguimiento y evaluación de los Mapa
de Riesgo de Corrupción 2018.</t>
  </si>
  <si>
    <t>Se publicaron los resultados de seguimiento al primer cuatrimestre de  2018 de los mapas de riesgo de corrupciòn en la pagina de la  entidad para su conuslta, sugeriendo y solicitando ajustes para garantizar una administraciòn eficaz de  los riesgos.</t>
  </si>
  <si>
    <t>Se realizó la publicación de los mapas de Riesgo de Corrupción correspondientes al II Cuatrimestre de 2018.</t>
  </si>
  <si>
    <t>Socializar en el Comité Institucional de Coordinación de Control Interno los resultados del
informe seguimiento y evaluación de los mapas de riesgo de Corrupción.</t>
  </si>
  <si>
    <t>Se comunico a la Direcciòn y lideres de los procesos los resultados obtenidos  para el primer cuatrimestre de 2018 y sobre el seguimiento de la Oficina de  contyrol interno de los mapas de riesgo de corrupciòn.</t>
  </si>
  <si>
    <t>Se comunicaron a los procesos, los resultados obtenidos en el seguimiento y evaluación de los mapas de riesgo de corrupción  para el II Cuatrimestre de 2018.</t>
  </si>
  <si>
    <t>Realizar evaluación de la Estrategia de Rendición
de Cuentas</t>
  </si>
  <si>
    <t>La Oficina de Control Interno realizo la evaluación de la estrategia de rendición de cuentas</t>
  </si>
  <si>
    <t xml:space="preserve">Mantener la confianza de los ciudadanos gracias a un manejo adecuado de los recursos, la prestación eficiente del servicio de protección y el cumplimiento de los deberes que por ley le fueron asignadas a la entidad. </t>
  </si>
  <si>
    <t>Implementación Plan de eficiencia Administrativa  y Política Cero Papel</t>
  </si>
  <si>
    <t>GESTIÓN ADMINISTRATIVA</t>
  </si>
  <si>
    <t>Política Administrativa  Cero Papel</t>
  </si>
  <si>
    <t>Número de actividades cumplidas  Plan de eficiencia Administrativa  y Política Cero Papel/ número de actividades  programadas  Plan de eficiencia Administrativa  y Política Cero Papel.</t>
  </si>
  <si>
    <t xml:space="preserve">Se realizo charla de sensibilización de Eficiencia Administrativa y Política Cero Papel; se realizó informe consumo de papel histórico 2015-2017 donde se establecieron los consumos por áreas de la UNP, los gastos de la entidad, entre otros aspectos; se realizó medición del consumo de papel (reporte indicadores 1er trimestre 2018). </t>
  </si>
  <si>
    <t xml:space="preserve">Listado de asistencia a charla de sensibilización; documento informe cero papel periodo 2015-2017 y base de datos consolidado de información; base medición de indicadores. </t>
  </si>
  <si>
    <t xml:space="preserve">Se dio cumplimiento a lo establecido en el cronograma de trabajo Gestión Ambiental Institucional logrando el avance de 25% de ejecución para el primer trimestre de 2018.   </t>
  </si>
  <si>
    <t xml:space="preserve">Se dificulta la reutilización del papel de desperdicio generado en la entidad (usado por ambas caras), teniendo en cuenta que no se cuenta con destructora de papel y por la sensibilidad de la información manejada por la UNP no se debe realizar entrega de la documentación sin ser destruida; se cuenta almacenamiento de dicho papel a la espera de la adquisición de destructora de papel. </t>
  </si>
  <si>
    <t>Para el II trimestre se desarrollo una (1) actividad según  cronograma de trabajo</t>
  </si>
  <si>
    <t>Se realizo charla de sensibilización de Eficiencia Administrativa y Política Cero Papel.</t>
  </si>
  <si>
    <t>No se presento ninguna dificultad en el desarrollo de la actividades.</t>
  </si>
  <si>
    <t>02/102018</t>
  </si>
  <si>
    <t>Para el trimestre reportado se ejecutaron 8 de las 9 actividades programadas para el Plan de Eficiencia Administrativa y Política Cero Papel. Se aplazo capacitación política cero papel programada para el mes de agosto de 2018 que requirió reprogramación teniendo en cuenta actividad de destrucción de chalecos antibalas en la compañía miguel caballero y visita de inspección de Secretaria Distrital de Ambiente.</t>
  </si>
  <si>
    <t xml:space="preserve">Carpeta formatos generación de papel reciclable y desperdicio UNP; base de datos indicadores Eficiencia Administrativa y Política Cero Papel; reporte indicadores Grupo Gestión Administrativa. </t>
  </si>
  <si>
    <t xml:space="preserve">Establecimiento de consumos de papel al interior de la entidad, establecimiento desperdicio de papel al interior de la entidad, ejecución de actividades programadas para política Cero Papel de la UNP. </t>
  </si>
  <si>
    <t xml:space="preserve">El personal no se compromete con la asistencia a los eventos programados por el Grupo de Gestión Administrativa en cuanto a capacitación, y esto dificulta el cumplimiento de las metas establecidas, dentro de los plazos establecidos. </t>
  </si>
  <si>
    <t>Cumplimiento de Términos</t>
  </si>
  <si>
    <t>Porcentaje de Cumplimiento de Términos</t>
  </si>
  <si>
    <t>( N° de requerimientos con respuesta en términos / N° total de requerimientos solicitados en el trimestre)*100</t>
  </si>
  <si>
    <t>La oficina de Control Interno tuvo un cumplimiento en términos a los requerimientos  solicitados de los Entes de Control del  100% durante el primer trimestre de 2018, el mes con mayor número de solicitudes (12) fue el mes de Marzo.</t>
  </si>
  <si>
    <t>Seguimiento OCI a los requerimientos de información de Entes de Control.</t>
  </si>
  <si>
    <t>Ejecución de los requerimientos bajo seguimiento diario para su cumplimiento y respuesta oportuna.</t>
  </si>
  <si>
    <t>No se presentaron dificultades para el cumplimiento de términos durante el primer trimestre de 2018.</t>
  </si>
  <si>
    <t>Durante el segundo trimestre de 2018 se realizaron las actividades de seguimiento diario a los requerimientos recibidos de los entes de control (total 74 solicitudes), con un cumplimiento de respuesta oportuna de 68 solicitudes, correspondientes al 92%. El mes con mayor número de requerimientos del segundo trimestre fue el mes de Junio (27) que representa el 36% de las solicitudes del periodo siendo un trimestre proporcional en el número de solicitudes por mes.</t>
  </si>
  <si>
    <t xml:space="preserve">Durante el segundo trimestre de 2018 se dio respuesta oportuna al 92% de los requerimientos de los entes de control del periodo, siendo incumplidos seis (6) requerimientos. </t>
  </si>
  <si>
    <t>Se presentó demora en la entrega de la información por parte de algunos procesos y seguimiento por parte de la OCI.</t>
  </si>
  <si>
    <t>02/102019</t>
  </si>
  <si>
    <t xml:space="preserve">Para el trimestre reportado se realizó ejecución de 36 de las 38 actividades programadas para PIGA y MIPG. Se aplazaron las actividades relacionadas con Comité Institucional de Gestión Ambiental (programación semestral de acuerdo a Resolución 0369 de 2017 y por aplazamiento de la primera sesión realizada el 10/05/2018, se aplaza automáticamente la segunda que estaba programada para el mes de agosto de 2018); y capacitación de uso eficiente y ahorro de agua, (programada para el mes de septiembre, se realizó citación del personal para desarrollo de la temática con la colaboración del Grupo de Capacitación para el día 27 de septiembre de 2018 y el personal no llego al evento programado). </t>
  </si>
  <si>
    <t xml:space="preserve">Actas de disposición final, actas de reunión y capacitación, informes de inspección, fotografías, formatos UNP gestión ambiental diligenciados, radicados autoridad ambiental, entre otros. </t>
  </si>
  <si>
    <t xml:space="preserve">Se dio cumplimiento a 36 de las 38 actividades programadas de acuerdo a cronograma; se dio ejecución de actividades generadas de acuerdo a necesidades especificas de la entidad. 
se logró dar cumplimiento a la normatividad ambiental vigente y mejorar aspectos calificados como incumplimientos en inspección de Secretaria distrital de ambiente respecto a la visita de la vigencia 2017. 
</t>
  </si>
  <si>
    <t>Realizar mesas al interior de los procesos para
formulación, documentación  y aprobación de los Mapas de
Riesgos por corrupción</t>
  </si>
  <si>
    <t>Gestión del Riesgo de Corrupción - Mapa de Riesgos de corrupción</t>
  </si>
  <si>
    <t>Construcción de
Mapa de Riesgos
 de Corrupción</t>
  </si>
  <si>
    <t>Mapas de riesgos de
corrupción por procesos.</t>
  </si>
  <si>
    <t xml:space="preserve">Para  el  primer cuatrimestre de 2018 se  realizaron mesas de trabajos con los funcionarios y/o contratistas para formular los mapas de Riesos de corrupcion por  procesos  identificando  las actividades a desarrollar.                                      </t>
  </si>
  <si>
    <t>Realizar los reportes  de monitoreo y revisión Cuatrimestral a los Mapas de
Riesgos de Corrupción.</t>
  </si>
  <si>
    <t>Tres (3) informes de seguimiento
cuatrimestral a los Mapas de
Riesgos de Corrupción.</t>
  </si>
  <si>
    <t>Para el  primer cuatrimestre de  2018 se reporto a la oficina de control interno  de acuerdo al memorando 18-00006643 de  fecha 11 de abril del 2018 el  primer segumiento a mapa de riesgo de corrupcion y por procesos.</t>
  </si>
  <si>
    <t>Para el   segundo cuatrimestre de  2018 se reporto por  correo a la oficina de control interno el dia  3/09/2018   dando alcance al memorando ID MEM00016638  con fecha del 27 de agosto de 2018,   el Seguimiento del II Cuatrimestre (mayo – agosto) de 2018  del mapa de Riesgo de Corrupción de los procesos de Administración del Sistema de Gestión Integrado y Direccionamiento y Planeacion Estategica</t>
  </si>
  <si>
    <t>Elaboración y publicación semestral de los
informes de gestión de la Unidad Nacional de
Protección - UNP.</t>
  </si>
  <si>
    <t>TODOS LOS  PROCESOS</t>
  </si>
  <si>
    <t>2  Informes de Gestión.</t>
  </si>
  <si>
    <t xml:space="preserve">Se realizaron 13 actividades de las 50 actividades del   Plan Anticorrupciòn y atenciòn al  ciudadano, obteniendo un 56.92 % de ejecución. Las actividades faltantes se encuentra en proceso de realización para su cumplimiento. </t>
  </si>
  <si>
    <t>Para el  primer cuatrimestre  de  2018 no se ha adelantado esta  actividad.</t>
  </si>
  <si>
    <t>El soporte  documental  de esta  actividad se encuentra en el siguiente link:https://www.unp.gov.co/informes-de-gestion1</t>
  </si>
  <si>
    <t>Para el  segundo cuatrimestre de  2018  se elaboro  y publico el  primer  informe de gestion de la   Unidad  Nacional de  Protecciòn</t>
  </si>
  <si>
    <t>Implementación del Plan  Institucional de Gestión Ambiental  PIGA  en la Unidad Nacional de Protección</t>
  </si>
  <si>
    <t>Plan Institucional de Gestión Ambiental PIGA implementado</t>
  </si>
  <si>
    <t>Número de actividades cumplidas PIGA /número de actividades programadas PIGA</t>
  </si>
  <si>
    <t>Se realizo diagnóstico de la situación ambiental actual de la entidad con el fin de realizar actualización de documentos de Gestión Ambiental (PIGA y PGIRESPEL); se alimentaron líneas base de consumos de agua y energía; se actualizaron matrices de aspectos e impactos ambientales y requisitos legales ambientales aplicables a la entidad;  se realizaron charlas de socialización PIGA y PGIRESPEL; sensibilización de temas Eficiencia Administrativa y Política Cero Papel, uso eficiente y ahorro de agua y energía, residuos aprovechables generados en la UNP;  se realizó celebración del día mundial del agua (centrado en el uso eficiente del recurso) 22 de marzo de 2018; se realizó implementación y seguimiento a formatos de generación de residuos peligrosos y especiales, y residuos ordinarios y reciclables; se gestionaron 147 unidades de residuos de tóner de impresora marca Lex Mark y HP; se gestionaron 13,5 Kg de residuos de Luminarias con el programa LUMINA de la ANDI y en Ministerio de Ambiente y Desarrollo Sostenible; se incluyó a la entidad en el Programa PILAS CON EL AMBIENTE de la ANDI y en Ministerio de Ambiente y Desarrollo Sostenible (a espera que llegue el contenedor. se realizó seguimiento a la disposición final de residuos peligrosos y especiales generados en los mantenimientos preventivos y correctivos de los vehículos propios de la UNP, Ascensor y Planta Eléctrica; se realizó visita de inspección y seguimiento a la empresa encargada de los mantenimientos preventivos y correctivos de los vehículos propios de la UNP</t>
  </si>
  <si>
    <t xml:space="preserve">fotografías, informes, actas de seguimiento, formatos de generación de residuos, actas de transporte y disposición final de residuos, actas de reunión, listados de asistencia, líneas base de consumos agua y energía, Matriz de aspectos e impactos ambientales y matriz de requisitos legales aplicables a la entidad, correo electrónicos. </t>
  </si>
  <si>
    <t xml:space="preserve">se dio cumplimiento a lo establecido en el cronograma de trabajo de Gestión Ambiental Institucional para el primer trimestre de 2018 con un avance del 25%. </t>
  </si>
  <si>
    <t>Se presentaron dificultades en la organización de las charlas de sensibilización, teniendo en cuenta que los colaboradores no asisten a los eventos programados; así mimo la coordinación de los comités institucionales de Gestión Ambiental son difíciles de llevar a cabo teniendo en cuenta que no coincide la agenda de los miembros y la disponibilidad de tiempo en las mismas.</t>
  </si>
  <si>
    <t xml:space="preserve">Para el II trimestre se dio cumplimiento a las 41 actividades del cronograma de trabajo de Gestión Ambiental Institucional para el segundo trimestre de la vigencia 2018 con un avance del 25% en el trimestre reportado, y el 50% de lo ejecutado en 2018. 
</t>
  </si>
  <si>
    <t xml:space="preserve">Fotografías, informes, actas de seguimiento, formatos de generación de residuos, actas de transporte y disposición final de residuos, actas de reunión, correo electrónico (archivo Gestión Ambiental Institucional). </t>
  </si>
  <si>
    <t xml:space="preserve">Se realizo actualización mensual de las líneas base de consumos de agua y energía a nivel nacional año 2017 y primer semestre de 2018, donde se logró establecer un promedio máximo de consumo para establecimiento de alertas en caso de picos de consumo elevados y planteamiento de estrategias para el uso eficiente de los recursos en la entidad. 
Se realizo comité institucional de gestión ambiental, donde se socializaron los avances del PIGA en la vigencia 2017 y las acciones a implementar para la vigencia 2018; así mismo, se establecieron estrategias para la reducción de generación de residuos sólidos con participación de la alta dirección para el cumplimiento de la normatividad ambiental vigente aplicable a la entidad. 
La entidad participo en el evento Bogotá y Cambio Climático organizado por la Secretaria Distrital de Ambiente en el marco de la celebración del día mundial del medio ambiente. 
Se realizaron dos campañas relacionadas con uso eficiente y ahorro de energía, donde se dio a conocer el resultado del diagnóstico energético de la Sede Puente Aranda relacionada con el derroche de energía de los equipos eléctricos y electrónicos en las instalaciones. 
Se realizo una campaña de segregación en la fuente con actividad puesto a puesto con el apoyo de la Asociación de Recicladores de Bogotá y la Asociación de Recicladores Camilo Torres donde se logró cubrir un total de 100 colaboradores y sobre la importancia del adecuado uso y segregación del papel de desperdicio generado en las instalaciones de la UNP. 
Se realizaron dos capacitaciones sobre residuos peligrosos generados en la UNP con la participación de 18 colabores, donde se estableció la importancia de una adecuada gestión de dichos residuos y los problemas para la salud humana y el ambiente que su mala disposición final genera en Colombia. 
Se gestionaron 185,7 Kg de residuos de tóner de impresora marca Okidata y Lexmark por medio de los planes posconsumo de las marcas sin ningún costo para la entidad. 
Se realizo Visita de inspección a condiciones de almacenamiento de residuos peligrosos generados en mantenimiento de vehículos y seguimiento a condiciones de gestión de RESPEL en Hyundautos S.A.S. encargado de los mantenimientos preventivos y correctivos de la flota vehicular propia de la UNP. 
Se entregaron 380 Kg de residuos aprovechables a la Asociación de Recicladores Camilo Torres en donación como cumplimiento al decreto 596 de 2016. 
Se realizo organización y adecuación de la sede Américas de la UNP para la atención a la visita de inspección de cumplimiento a la normatividad ambiental vigente aplicable a la entidad realizada por la Secretaria Distrital de Ambiente. 
Se gestiono ante la empresa Limpieza Metropolitana S.A E.S.P- LIME el aforo de residuos de la sede Puente Aranda y la unificación de cuentas, teniendo en cuenta que el volumen de aprovechamiento aumento y la existencia de un único cuarto de almacenamiento; donde se consiguió unificar las cuentas para un solo cobro y la reducción de la facturación en un 76% del cobro que se generaba a la sede por servicio de aseo. 
</t>
  </si>
  <si>
    <t xml:space="preserve">No se evidenciaron dificultades en el periodo reportado. </t>
  </si>
  <si>
    <t>Diseñar e implementar el Plan Institucional de Gestión Ambiental  -PIGA en la Unidad Nacional de Protección.</t>
  </si>
  <si>
    <t>Implementar el programad e Gestión Ambiental  -PIGA en la Unidad Nacional de Protección.</t>
  </si>
  <si>
    <t>Capacitaciones PIGA</t>
  </si>
  <si>
    <t>(No. de Capacitaciones PIGA realizadas /Total de Capacitaciones PIGA programadas)*100%</t>
  </si>
  <si>
    <t xml:space="preserve">Se realizaron las capacitaciones determinadas en el cronograma de trabajo de Gestión Ambiental, donde con apoyo del Grupo de Capacitaciones se convocó y se llevaron a cabo los eventos programados el 24 de enero de 2018 y el 20 y 27 de febrero de 2018, sin embargo para el día 23 de marzo se convocó a capacitación a los colaboradores de la Oficina Asesora Jurídica a la cual solo se presentó una persona y por dicha razón no se llevó a cabo el evento y quedo pendiente para reprogramación; se contó con la participación de un total de 54 colaboradores de la Subdirección de Protección, Grupo de Talento Humano, Subdirección de Evaluación del Riesgo, Secretaría General y Oficina Asesora de Planeación e Información. Los temas abordados se exponen a continuación: (Socialización PIGA y PGIRESPEL Institucional, Normatividad ambiental vigente en Colombia y aplicables a la entidad, Residuos aprovechables generados en la UNP y segregación en la fuente, Eficiencia Administrativa y Política Cero Papel UNP, uso eficiente y ahorro de agua, uso eficiente y ahorro de energía, problemas ambientales en Colombia y el mundo relacionados con los temas abordados). </t>
  </si>
  <si>
    <t xml:space="preserve">Los Soportes de capacitaciones se encuentran en la vinculación realizada al cronograma de capacitaciones de la entidad, correos electrónicos de convocatoria y programación de los eventos, listados de asistencias de las actividades realizadas que reposan en archivo de Gestión Ambiental- Carpeta Capacitaciones GA y evaluación de capacitaciones que reposan en archivo del Grupo de Capacitaciones de la entidad. </t>
  </si>
  <si>
    <t>Se dio cumplimiento a lo establecido en cronograma de trabajo del área de gestión ambiental pero por razones externas a la logística de la programación  y ejecución de la actividad no se cumplió con el 25 % proyectado por las razones descritas anteriormente; cabe resaltar la importancia de las convocatorias y participación de los coordinadores de la entidad para el normal desarrollo de las actividades, pues se busca abordar a todas las dependencias y colaboradores de la entidad con el fin de sensibilizarlos sobre la importancia de generar una cultura ambiental positiva al interior de la entidad y que estas acciones se puedan ver reflejadas en el rendimiento ambiental de la UNP</t>
  </si>
  <si>
    <t xml:space="preserve">Se evidencian dificultades de asistencia de los colaboradores convocados a las actividades programadas; se debe reforzar la importancia de asistir a los eventos programados y vincularse con el desarrollo de capacitaciones y actividades de gestión ambiental que se adelantan en la entidad, teniendo en cuenta que es proceso transversal y esto se encuentra definido en el PIGA Institucional y en la resolución interna 0740 de 2017. </t>
  </si>
  <si>
    <t xml:space="preserve">Se realizaron las (2) capacitaciones programadas en el cronograma de trabajo de Gestión Ambiental  donde se cumplió con el  25% proyectado para el segundo trimestre de la vigencia 2018 y para el cumplimiento del 50% de las metas proyectadas para la vigencia2018.  </t>
  </si>
  <si>
    <t xml:space="preserve">Los Soportes de capacitaciones y sensibilizaciones se encuentran en la vinculación realizada al cronograma de capacitaciones de la entidad, correos electrónicos de convocatoria y programación de los eventos, listados de asistencias de las actividades realizadas que reposan en archivo de Gestión Ambiental- Carpeta Capacitaciones GA y evaluación de capacitaciones que reposan en archivo del Grupo de Capacitaciones de la entidad. </t>
  </si>
  <si>
    <t xml:space="preserve">Donde con apoyo del Grupo de Capacitaciones se convocó y se llevaron a cabo los eventos programados; el 30 de abril se desarrolló la actividad aplazada para el primer trimestre de la vigencia y el 08 de mayo de 2018 se desarrolló el evento programado para el segundo trimestre; se contó con la participación de un total de 18 colaboradores de la Subdirección de Protección, Oficina Asesora jurídica y operarios de servicios generales. Los temas abordados se exponen a continuación:
1. Socialización PIGA y PGIRESPEL Institucional.
2. Normatividad ambiental vigente en Colombia y aplicables a la entidad.
3. Residuos peligrosos generados en la UNP y su adecuada gestión para protección de la salud y el ambiente. 
4. Problemas ambientales en Colombia y el mundo relacionados a la inadecuada disposición de residuos peligrosos. 
Así mismo, para el 30 de mayo de 2018, como campaña de segregación en la fuente programada, se realizó sensibilización a los colaboradores sobre generación de residuos sólidos en la UNP y los beneficios de una adecuada segregación en la fuente para su aprovechamiento e incorporación en las cadenas productivas del país. Se conto con el apoyo de la Asociación de Recicladores Camilo Torres quien recibe este material por parte de la UNP. Se cubrió un total de 100 colaboradores en la actividad y se trataron temas como: 
• Residuos sólidos generados y dispuestos en puntos ecológicos de la entidad. 
• Segregación y separación de papel, cartón y plástico para su aprovechamiento y recuperación como materia prima. 
• Destrucción del archivo entregado de la UNP a la Asociación Camilo Torres. 
• Normativa relacionada. 
</t>
  </si>
  <si>
    <t xml:space="preserve">No se evidenciaron dificultades en la ejecución de las metas programadas. </t>
  </si>
  <si>
    <t xml:space="preserve">Se realizo capacitación de residuos peligrosos programada el 18 de julio de 2018 con el personal de servicios generales y mantenimiento, donde se tocaron temas relacionados con residuos peligrosos, características, precauciones, condiciones de movilización, condiciones de acopio, gestión y prohibiciones relacionadas la disposición final; se tenia programada capacitación de uso eficiente y ahorro de agua para el mes de septiembre, se realizó citación del personal para desarrollo de la temática con la colaboración del Grupo de Capacitación para el día 27 de septiembre de 2018 y el personal no llego al evento programado. </t>
  </si>
  <si>
    <t xml:space="preserve">Actas de capacitación gestión ambiental, formatos de evaluación y correos de citación al personal del Grupo de Capacitaciones UNP. </t>
  </si>
  <si>
    <t xml:space="preserve">Se realizo capacitación al personal responsable de la movilización interna de residuos peligrosos, donde se dio a conocer los peligros de una inadecuada exposición a estos materiales y se estableció el acompañamiento del proceso por parte del personal de servicios generales para evidenciar la adecuada disposición de residuos peligrosos generados en la UNP y que estos no sean desechados con los residuos ordinarios. </t>
  </si>
  <si>
    <t xml:space="preserve">Gestionar de forma integral los residuos peligrosos generados por el desarrollo de actividades de la UNP de acuerdo a la normatividad ambiental vigente aplicable a la entidad. </t>
  </si>
  <si>
    <t>Gestión de RESPEL</t>
  </si>
  <si>
    <t>(Kilogramos de RESPEL gestionados  / Total de Kilogramos RESPEL generados )*100%</t>
  </si>
  <si>
    <t xml:space="preserve">En el primer trimestre del 2018 se realizó gestión para disposición final adecuada de 13.5 Kg de residuos de luminarias con el programa Pos-consumo Lumina del Ministerio de Ambiente y Desarrollo Sostenible donde se les dará aprovechamiento y disposición final adecuada sin ningún costo para la entidad; y 305 Kg  de residuos de tóner de impresora marca Lexmark y HP con los programas por consumo de las marcas, donde se le realiza aprovechamiento y disposición final a los residuos sin esto acarrear ningún costo para la entidad. </t>
  </si>
  <si>
    <t>Carpeta Gestión de Residuos GA/ Soportes Manifiestos de transporte y Actas de Disposición Final de residuos entregadas por los gestores.</t>
  </si>
  <si>
    <t xml:space="preserve">Se realizó gestión de acuerdo con la normatividad ambiental vigente aplicable a la entidad a los RESPEL generados por las actividades realizadas en la UNP durante el primer trimestre del año 2018. </t>
  </si>
  <si>
    <t xml:space="preserve">La logística de recolección de residuos peligrosos y especiales generados al interior de la entidad por demoras en el acuerdo de fechas para la recolección.  Tardanza en el envió de actas de disposición final por parte de los gestores externos de residuos peligrosos. </t>
  </si>
  <si>
    <t xml:space="preserve">En el segundo trimestre de 2018 se gestionaron para tratamiento, aprovechamiento y disposición final un total de 185.5 Kg de residuos de tóner de impresora (Lexmark 132 Kg y Okidata 53.5 Kg) con los planes posconsumo de las marcas. Los residuos de luminarias generados en el trimestre del informe continúan en acopio en las instalaciones de la UNP, teniendo en cuenta que el plan posconsumo LUMINA por medio de quienes se realiza el tratamiento de dichos residuos gestionan a partir de 10 Kg, en el momento que se complete la cantidad mencionada, serán entregados para su adecuada disposición final. 
En el área de limpieza de armamento, se generaron un total 18.8 Kg de residuos peligrosos; se realizó cotización del costo de la gestión de dichos residuos, teniendo en cuenta que no existe plan posconsumo que les de tratamiento de forma gratuita, se presentó dicha propuesta en sesión del Comité Institucional de Gestión Ambiental de la UNP desarrollado el 10 de mayo de 2018, donde se aprobó y se está a la espera de cumplir con la generación de 20 Kg para el establecimiento del procedimiento de entrega y gestión con la empresa Planeta Verde, con quienes se realizara la entrega de acuerdo a la generación mensual y sin incumplir los plazos de acopio de los residuos peligrosos en las instalaciones de la entidad definidos en la normatividad ambiental vigente (Decreto 1076 de 2015). 
</t>
  </si>
  <si>
    <t>Carpeta Gestión de Residuos GA/ Soportes Manifiestos de transporte y Actas de Disposición Final de residuos entregadas por los gestores, actas de reunión- Carpeta Comité Institucional de Gestión Ambiental, correos de gestión para la disposición final de residuos peligrosos y especiales.</t>
  </si>
  <si>
    <t xml:space="preserve">Se realizó gestión de acuerdo con la normatividad ambiental vigente aplicable a la entidad a los RESPEL generados por las actividades realizadas en la UNP durante el Segundo trimestre del año 2018 y se dio cumplimiento a lo establecido en el cronograma de actividades de Gestión Ambiental de la UNP. </t>
  </si>
  <si>
    <t xml:space="preserve">Logística de recolección de residuos peligrosos y especiales generados al interior de la entidad por parte de los programas posconsumo de las marcas.
Tardanza en el envió de actas de disposición final por parte de los gestores externos de residuos peligrosos. 
</t>
  </si>
  <si>
    <t xml:space="preserve">Se realizo gestión de un total de 159.32 Kg de residuos de suministros de impresoras por medio de los planes poscosumo de las marcas Lexmark y Okidata, sin que esto generara costo para la entidad; así mismo 77.85 Kg de residuos de aparatos eléctricos y electrónicos- RAEE que fueron entregados al programa Puntos Verdes LITO para su adecuado aprovechamiento y disposición final, adjudicando puntos a la entidad que son donados a fundaciones vinculadas al programa para recibir beneficios de donación de aparatos electrónicos.  Se realizo gestión por medio de plan posconsumo LUMINA de 15.8  Kilogramos de residuos de luminarias generadas en las sedes Bogotá de la UNP en cumplimiento a la normatividad ambiental vigente de los cuales 7,2 Kg corresponden al II trimestre. 
Asi mismo siguen en acopio los residuos generados en el area de limpieza de armamento, teniendo en cuenta que no se tiene el volumen de generacion minimo para la gestion con una empresa autorizada por la autoridad ambiental, de los cuales se tiene un total de 21,61 Kg en acopio generados en lo corrido de la vigencia 2018. </t>
  </si>
  <si>
    <t>Carpeta Gestión de Residuos GA/ Soportes Manifiestos de transporte y Actas de Disposición Final de residuos entregadas por los gestores,  correos de gestión para la disposición final de residuos peligrosos y especiales.</t>
  </si>
  <si>
    <t xml:space="preserve">Se logro dar cumplimiento a la normatividad ambiental vigente relacionada a gestión integral de residuos peligrosos, y gestionar de forma adecuada los RESPEL generados en las instalaciones de la UNP previniendo la contaminación al ambiente y afectaciones a la salud humana. </t>
  </si>
  <si>
    <t>Implementar  Plan de  Eficiencia Administrativa y Política Cero Papel de la UNP</t>
  </si>
  <si>
    <t>% Cumplimiento de Política Cero Papel</t>
  </si>
  <si>
    <t>(No. de Capacitaciones realizadas sobre el Plan de  Eficiencia Administrativa y Política Cero Papel de la UNP / Total de Capacitaciones programadas sobre el Plan de  Eficiencia Administrativa y Política Cero Papel de la UNP)*100%</t>
  </si>
  <si>
    <t xml:space="preserve">Se realizaron las capacitaciones determinadas en el cronograma de trabajo de Gestión Ambiental, donde con apoyo del Grupo de Capacitaciones se convocó y se llevaron a cabo los eventos programados el 24 de enero de 2018; se contó con la participación de un total de 15 colaboradores de la Subdirección de Protección, Grupo de Talento Humano, Secretaría General y Oficina Asesora jurídica. Los temas abordados se exponen a continuación: (Socialización PIGA y PGIRESPEL Institucional, Normatividad ambiental vigente en Colombia y aplicables a la entidad, Eficiencia Administrativa y Política Cero Papel UNP, Problemas ambientales en Colombia y el mundo relacionados con la producción de papel). </t>
  </si>
  <si>
    <t>Los Soportes de capacitaciones se encuentran en la vinculación realizada al cronograma de capacitaciones de la entidad, correos electrónicos de convocatoria y programación de los eventos, listados de asistencias de las actividades realizadas que reposan en archivo de Gestión Ambiental- Carpeta Capacitaciones GA y evaluación de capacitaciones que reposan en archivo del Grupo de Capacitaciones de la entidad</t>
  </si>
  <si>
    <t>Se dio cumplimiento a lo establecido en cronograma de trabajo del área de gestión ambiental dando cumplimiento al 25 % que representa el primer trimestre del año en curso en el avance de la meta programada</t>
  </si>
  <si>
    <t>No se registraron dificultades en el periodo del informe</t>
  </si>
  <si>
    <t>Gestión Documental</t>
  </si>
  <si>
    <t>Medir la percepción de nuestros usuarios, con el fin de identificar las oportunidades de mejora en la prestación del servicio de protección.</t>
  </si>
  <si>
    <t>Recibir y radicar en el Sistema SIGOB la correspondencia y documentación  interna y externa tramitada ante la entidad.</t>
  </si>
  <si>
    <t>Oportunidad en la radicación y distribución recibida</t>
  </si>
  <si>
    <t>(Total de documentos radicados y distribuidos en SIGOB / Total de documentos recibidos en la entidad)*100%</t>
  </si>
  <si>
    <t>Para el primer trimestre(enero, febrero y marzo de 2018), se recibieron 9403 documentos físicos entre estos circulares, tutelas, oficios, derechos de petición y correos electrónicos 8354, para un total de 17757.    Se realiza la distribución de la documentación en la sede central de la entidad, realizando varios recorridos por las áreas para la entrega de la correspondencia allegada a la entidad, cumpliendo con el procedimiento de Radicación y Correspondencia.</t>
  </si>
  <si>
    <t>Ingresamos a la bandeja principal del SIGOB/ damos clic izquierdo y nos arroja a la siguiente pantalla y allí damos de nuevo clic izquierdo sobre consulta/ damos clic sobre correspondencias registradas/ allí seleccionamos las fechas o el mes que necesitamos consultar / le damos clic en buscar, y allí nos descarga la información/ eliminamos en la columna H, todo lo que registre como Desplazamientos y vacíos/ quitamos filtro y vamos a la columna que dice Medio de Recepción / allí filtramos lo que es físico y lo que es correo electrónico para identificar cada una de las cifras.</t>
  </si>
  <si>
    <t>Se realiza la distribución diaria de la correspondencia tanto física como electrónicamente</t>
  </si>
  <si>
    <t>La trazabilidad del programa SIGOB no es confiable</t>
  </si>
  <si>
    <t xml:space="preserve">Para el segundo trimestre (abril, mayo y junio de 2018), se recibieron 10.479 documentos físicos entre estos circulares, tutelas, oficios, derechos de petición y correos electrónicos 8.354, para un total de 21.392.    Se realiza la distribución de la documentación en la sede central de la entidad, realizando varios recorridos por las áreas para la entrega de la correspondencia allegada a la entidad, cumpliendo con el procedimiento de Radicación y Correspondencia.
</t>
  </si>
  <si>
    <t xml:space="preserve"> Para el tercer trimestre (julio, agosto y septiembre de 2018), se recibieron 12.705 documentos físicos entre estos circulares, tutelas, oficios, derechos de petición y correos electrónicos 14660, para un total de 27.365.    </t>
  </si>
  <si>
    <t>Se realiza la distribución de la documentación en la sede de Puente Aranda y Américas de la entidad, realizando varios recorridos por las áreas para la entrega de la correspondencia allegada a la entidad, cumpliendo con el procedimiento de Radicación y Correspondencia</t>
  </si>
  <si>
    <t>La trazabilidad del programa SIGOB no es confiable para obtener la información.</t>
  </si>
  <si>
    <t>Dar tramite a las solicitudes de mantenimiento Preventivo  de los vehículos de la Entidad</t>
  </si>
  <si>
    <t xml:space="preserve">Para el primer trimestre del año, se elaboraron 113 solicitudes de mantenimiento preventivo para el equipo de transporte propiedad de la entidad , de las cuales se realizaron 113 mantenimientos. Se solicita aclara la formula del indicador, la cual debe expresar: "No. de mantenimientos preventivos realizados en el periodo / No. de mantenimientos preventivos solicitados en el periodo)*100%", lo anterior, ya que la Entidad no cuenta con un software o programa que  reporte el kilometraje recorrido por un vehículo y, así, cumplir con las especificaciones técnicas del fabricante del vehículo y programar el periodo de ingreso a mantenimiento (por lo general es cada 5.000 kilómetros). Por otra parte, en algunas ocasiones se presenta en una solicitud ambos tipos de mantenimiento (preventivo y correctivo). </t>
  </si>
  <si>
    <t>Los soportes se encuentran anexos a los informes de supervisión radicados al Grupo de Contabilidad, los cuales cuentan con: factura, certificación de aportes o pagos  a seguridad social, solicitudes de mantenimiento, preliquidación orden de trabajo, acta de entrega de recibo a satisfacción e inventarios.</t>
  </si>
  <si>
    <t xml:space="preserve">Se optimiza el tiempo en el tramite de ingreso y autorización de los servicios de mantenimiento por parte de la Supervisión, lo que agiliza la entrega de los vehículos. </t>
  </si>
  <si>
    <t>Dificultades para el control y seguimiento de los mantenimientos: la Entidad no cuenta con un programa o software para conocer la ubicación y desplazamientos (recorridos) de los vehículos, de tal manera programar  los mantenimientos preventivos.</t>
  </si>
  <si>
    <t xml:space="preserve">Para el segundo  trimestre del año, se elaboraron 129 solicitudes de mantenimiento preventivo para el equipo de transporte propiedad de la entidad </t>
  </si>
  <si>
    <t xml:space="preserve">Por otra parte, en este trimestre del año, se presenta un número considerable de solicitudes, toda vez que se agotaron los recursos financieros del contrato No. 693 del 2017, que para el efecto se adicionaron $10 millones y se amplió el plazo hasta el 07 de mayo de 2018 del Contrato, las demás solicitudes que no se alcanzaron atender, fueron ejecutadas por el nuevo contratista a partir del 15 de mayo de 2018, en el número de solicitudes y servicios de mantenimiento realizados para el mes de abril  y mayo en gran parte fueron solicitudes pendientes del contrato anterior para el mes de junio se normaliza la situación por lo tanto disminuye el número de solicitudes. </t>
  </si>
  <si>
    <t xml:space="preserve">• No se cumple con lo establecido en la Guía de Mantenimiento, ocasionando demoras en los diagnósticos, cotizaciones y aprobación  de los servicios de mantenimiento solicitados.
• No se solicitan los mantenimientos preventivos de acuerdo a las recomendaciones establecidas por los fabricantes.
• No se diligencia correctamente el Formato Solicitud de Mantenimiento GAM-FT-04.
• Los vehículos son retirados en medio de la prestación de los servicios de mantenimiento no permitiendo un óptimo servicio.
• Dificultad en el ingreso oportuno a mantenimiento; una vez asignado el taller, el vehículo no es ingresado oportunamente para su mantenimiento, generando mayor desgaste y daños en los vehículos, adicionalmente, aumentando las averías, fallas mecánicas inicialmente reportadas y el valor de sus mantenimientos. 
• Dificultades para el control y seguimiento de los vehículos; la Entidad no cuenta con un programa o software que genere informes estadísticos de consumos de gasolina, velocidad al conducir, desplazamientos, entre otros, que ayuden a identificar posibles malos usos de los equipos de transporte. 
</t>
  </si>
  <si>
    <t xml:space="preserve">Para el tercer  trimestre del año, se elaboraron 140 solicitudes de mantenimiento preventivo para el equipo de transporte propiedad de la entidad </t>
  </si>
  <si>
    <t xml:space="preserve">En este trimestre del año, se atendedieron el mantenimiento preventivos de los vehiclos a cargo de la UNP como es cambio de aceite y de filtros . </t>
  </si>
  <si>
    <t>Dar tramite a las solicitudes de mantenimiento correctivo  de los vehículos de la Entidad</t>
  </si>
  <si>
    <t>Mantenimiento Correctivo de vehículos de la Entidad</t>
  </si>
  <si>
    <t>No.  mantenimiento correctivo solicitados  en el periodo  / No.  mantenimiento correctivos aprobados en el periodo</t>
  </si>
  <si>
    <t xml:space="preserve">Para el primer trimestre del año, se elaboraron 220 solicitudes de mantenimiento correctivo para el equipo de transporte propiedad de la entidad , de las cuales se realizaron 218 mantenimientos, 2 solicitudes no se autorizaron por su diagnostico y valores presentados en la cotización para su reparación. Se solicita aclara la formula del indicador, la cual debe expresar: "No. de mantenimientos correctivos realizados en el periodo / No. de mantenimientos correctivos solicitados en el periodo)*100%", lo anterior, ya que los mantenimientos correctivos son fallas o averías mecánicas imprevistas que se presentan, por tal motivo no pueden ser programadas. Por otra parte, en algunas ocasiones se presenta en una solicitud ambos tipos de mantenimiento (preventivo y correctivo). </t>
  </si>
  <si>
    <t>Los soportes se encuentran anexos a los informes de supervisión radicados al Grupo de Contabilidad, los cuales cuentan con: factura, certificación de aportes o pagos a seguridad social, solicitudes de mantenimiento, reliquidación orden de trabajo, acta de entrega de recibo a satisfacción e inventarios.</t>
  </si>
  <si>
    <t>Dificultad en el ingreso oportuno a mantenimiento: una vez asignado el taller, el vehículo no es ingresado oportunamente para su mantenimiento, generando mayor desgaste y daños en las fallas mecánicas inicialmente reportadas , adicionalmente, aumentando el valor de los mantenimientos. Dificultades para el control y seguimiento de los vehículos: la Entidad no cuenta con un programa o software que genere informes estadísticos de; consumos de gasolina, velocidad al conducir, desplazamientos, entre otros, que ayuden a identificar posibles malos usos.</t>
  </si>
  <si>
    <t>Para el trimestre  trimestre del año, se elaboraron 171 solicitudes de mantenimiento correctivo para el equipo de transporte propiedad de la entidad ,</t>
  </si>
  <si>
    <t>04/10/201/</t>
  </si>
  <si>
    <t>Para el tercer  trimestre del año, se elaboraron 201 solicitudes de mantenimiento correctivo para el equipo de transporte propiedad de la entidad, las cuales fueron atendidas el 100%  en virtud del contrato 561 de 2018 suscrito con HYUNDAUTOS SAS,</t>
  </si>
  <si>
    <t xml:space="preserve">Por otra parte, en este trimestre del año, se icluyó el servicio mantenimiento al blindaje de los vehiclos a cargo de la UNP de igual manera se atendio el mantenimiento correcttivo de la Lancha UNP 3. </t>
  </si>
  <si>
    <t>No se presentó ninguna dificultad en el desarrollo de la actividades.</t>
  </si>
  <si>
    <t>Modernización de Archivos Públicos</t>
  </si>
  <si>
    <t>Elaborar e implementar el programa de Gestión Documental en la Unidad Nacional de Protección.</t>
  </si>
  <si>
    <t>Implementar el programa de Gestión Documental</t>
  </si>
  <si>
    <t>Implementación del Programa de Gestión Documental y electrónico SGDE</t>
  </si>
  <si>
    <t xml:space="preserve">Total de actividades  realizadas para la implementación del SGDE según cronograma/ Total de actividades programadas de la implementación del SGDE </t>
  </si>
  <si>
    <t>Para este trimestre se realizaron 3 actividades de 17 planteadas en el cronograma presentado por el contratista (Contrato No. 758-2017 (Hito 3)</t>
  </si>
  <si>
    <t>La fuente de la verificación de las actividades se describe en el cronograma que se trabaja a la luz del contrato No. 785-2017 (Hito 3)</t>
  </si>
  <si>
    <t>Se ejecuto el suministro de la herramienta tecnológica, se instalo y configuro la herramienta versión 12,5 y se hizo el levantamiento del proceso de correspondencia  y PQRSD de manera conjunta con la UNP</t>
  </si>
  <si>
    <t>La UNP se encuentra en Proceso de elaboración de los Procedimientos que deben ser modelados en la herramienta tecnológica.</t>
  </si>
  <si>
    <t xml:space="preserve"> Para este  II trimestre ( abril, mayo y junio )se realizaron (3)actividades de(16)programadas en el cronograma  para el 2018 por parte de la IMPRENTA Contrato No. 758- 2017 (Hito No. 3) correspondiente al 19%.</t>
  </si>
  <si>
    <t>Se ejecutó1).Suministro de Herramienta Tecnológica SGDIENTERPRISE Versión 12,5. Entrega de Licencia Corporativa y VITALICIA.  2). Instalación y Configuración de Herramienta Tecnológica SGDI ENTERPRISE Versión 12.5.  3). Levantamiento de proceso de correspondencia y PQRSD de manera conjunta con la UNP</t>
  </si>
  <si>
    <t>Para este  III trimestre correspondiente a (julio, agosto y junio ) se realizaron 6 actividades de 16 planteadas en el cronograma presentado por la Imprenta pendiente por programar  4 (Contrato No. 758- 2017 (Hito No. 3).</t>
  </si>
  <si>
    <t>Se ejecutóTareas(3) validación de requerimientos funcionales, tareas(6) Levantamiento de los 4 procesos ,tareas(7) Desarrollos a la medida y customización del SGDI a los condiciones tecnologicas de la UNP, tareas(9) implementación BPMN, tareas(10) Implementación ventanilla unica, tareas (10), implementación PQRS</t>
  </si>
  <si>
    <t>Formulación Plan Institucional de Archivos de la Entidad -PINAR</t>
  </si>
  <si>
    <t>secundaria</t>
  </si>
  <si>
    <t>Documento  Plan Institucional de Archivos de la Entidad -PINAR</t>
  </si>
  <si>
    <t>Un (1) Documento  del  Plan Institucional de Archivos de la Entidad -PINAR</t>
  </si>
  <si>
    <t xml:space="preserve">Presentación de la propuesta Plan Institucional de Archivos de la Entidad - PINAR en el Comité </t>
  </si>
  <si>
    <t>Aprobación   Plan Institucional de Archivos de la Entidad -PINAR</t>
  </si>
  <si>
    <t xml:space="preserve">  Plan Institucional de Archivos de la Entidad -PINAR  Aprobado</t>
  </si>
  <si>
    <t>Realizar las reclamaciones de los seguros de la entidad</t>
  </si>
  <si>
    <t>Aseguramiento intereses de la entidad</t>
  </si>
  <si>
    <t>(No. de reclamaciones  presentadas a las aseguradoras  / No.  De siniestros ocurridos en el periodo evaluado)*100%</t>
  </si>
  <si>
    <t>Para el I trimestre la Unidad Nacional de Protección – UNP, ha presentado en el periodo de enero – febrero – marzo - 2018, doce (12) reclamaciones de siniestros a nivel nacional a las compañía de seguros.</t>
  </si>
  <si>
    <t>Solicitud de reclamación presentadas por la unidad nacional de protección – UNP a las compañías de seguros</t>
  </si>
  <si>
    <t>Elaboración de los reportes de tiempo, modo y lugar en el momento oportuno.</t>
  </si>
  <si>
    <t>Para el segundo trimestre correspondiente al periodo de abril, mayo y junio de 2018, la Unidad Nacional de Protección – UNP, Se presento once (11) reclamaciones de siniestros a nivel nacional a las compañía de seguros.</t>
  </si>
  <si>
    <t>•Solicitud de reclamación presentadas por la Unidad Nacional de Protección – UNP a las compañías de seguros.</t>
  </si>
  <si>
    <t>Se presento las reclamaciones en los tiempos establecidos</t>
  </si>
  <si>
    <t>No se presentaron dificultades al presentar las reclamaciones</t>
  </si>
  <si>
    <t>Para el tercer  trimestre correspondiente al periodo de julio, agosto y septiembre de 2018, la Unidad Nacional de Protección – UNP, Se presento diez (10) reclamaciones de siniestros a nivel nacional a las compañía de seguros..</t>
  </si>
  <si>
    <t>Solicitud de reclamación presentadas por la Unidad Nacional de Protección – UNP a las compañías de seguros.</t>
  </si>
  <si>
    <t xml:space="preserve">Realizar las acciones pertinentes para el retiro del comparendo del SIMIT </t>
  </si>
  <si>
    <t>Comparendos Tramitados</t>
  </si>
  <si>
    <t>(No. de comparendos en tramite de retiro de reporte del SIMIT  /Total  de comparendos con identificación del infractor)*100%</t>
  </si>
  <si>
    <t xml:space="preserve">a la fecha se adelantó  1 tramite de retiro del simit por que el comparendo es por pico y placa, pero los restantes, no han sido identificado el infractor para la fecha de la imposición de la multa por parte de Subdirección de Protección, la formula deja de lado la cantidad de comparendos impuestos a los vehículos propios. </t>
  </si>
  <si>
    <t xml:space="preserve">Se soporta con copia de los comparendos impuestos a los vehículos de la UNP en el periodo comprendido </t>
  </si>
  <si>
    <t xml:space="preserve">
Se  adelantado establecer el proceso de comparendos para la identificación del infractor
</t>
  </si>
  <si>
    <t xml:space="preserve">El indicador plasmado, no mide lo gestión adelantada por comparendos, en ocasión a que la fórmula es (No. de comparendos en tramite de retiro de reporte del SIMIT /Total  de comparendos con identificación del infractor), </t>
  </si>
  <si>
    <t>A la fecha se adelantó  2 tramite de retiro del SIMIT por que el comparendo es por pico y placa, pero los restantes, no han sido identificado el infractor para la fecha de la imposición de la multa por parte de Subdirección de Protección, la formula deja de lado la cantidad de comparendos impuestos a los vehículos propios.
Un funcionario realizo el pago del comparendo</t>
  </si>
  <si>
    <t xml:space="preserve">se realizo el pago de un comparendo por parte del funcionario encargado del mismo </t>
  </si>
  <si>
    <t xml:space="preserve">El indicador plasmado, no mide lo gestión adelantada por comparendos, en ocasión a que la fórmula es (No. de comparendos en tramite de retiro de reporte del SIMIT /Total  de comparendos identificados al Nit), </t>
  </si>
  <si>
    <t xml:space="preserve">Se pago un comparendo por parte de un funcionario, se gestiono con la UT Naves el pago de 3 comparendos que son de vehiculos rematados </t>
  </si>
  <si>
    <t xml:space="preserve">se tienen 5 comparendos sin identificacion del infractor, existe diferencias entre la infomracion que suministra el grupo de automotores y gestion administrativa </t>
  </si>
  <si>
    <t>Apoyar el diseño y la implementación de una política de prevención de violaciones a los derechos humanos a la vida, la libertad, la integridad y la seguridad personal en el marco del conflicto armado interno y de la violencia sociopolítica y de un eventual escenario de postconflicto, tanto en el nivel nacional como territorial.</t>
  </si>
  <si>
    <t>Creación e implementación de la Subdirección Especializada de Seguridad y Protección  de acuerdo con lo establecido en el Decreto 300 de 2017</t>
  </si>
  <si>
    <t>Diseño y conformación de la Estructura informal de la Subdirección Especializada de Seguridad y Protección.</t>
  </si>
  <si>
    <t xml:space="preserve">GESTION ESPECIALIZADA DE SEGURIDAD Y PROTECCION </t>
  </si>
  <si>
    <t>El proyecto de Resolución Grupos de trabajo de la Subdirección Especializada de Seguridad y Protección</t>
  </si>
  <si>
    <t>un (1) proyecto de Resolución Grupos de trabajo de la Subdirección Especializada de Seguridad y Protección diseñado y presentado</t>
  </si>
  <si>
    <t>Se envío a la Subdirección de Talento Humano, el Memorando con el Asunto: Proyección de Resolución Grupos Internos de Trabajo Subdirección Especializada de Seguridad y Protección, el día 5 de febrero de 2018.</t>
  </si>
  <si>
    <t>MEM18-00002234</t>
  </si>
  <si>
    <t>Se dio cumplimiento a la meta programada, con el envío de la proyección de la Resolución de Grupos.</t>
  </si>
  <si>
    <t xml:space="preserve">Medición y seguimiento al proceso de Gestión Especializada de Seguridad y Protección.
1. Mapas de Riesgos (3  CORRUPCION - 4 PROCESOS)
2. Indicadores de Gestión- Tablero de mando  (5 MENSUAL)
3. Plan acción  (4 INFORMES)
4. Plan Estratégico (4 INFORMES)
</t>
  </si>
  <si>
    <t xml:space="preserve">Seguimiento a los reportes de cumplimiento al SGI  </t>
  </si>
  <si>
    <t xml:space="preserve">Total informes de medición y seguimiento realizados en el periodo/Total de informes de medición y seguimientos programados)*100% </t>
  </si>
  <si>
    <t>Se reporta la medición y el seguimiento en lo que refiere al Plan de Acción y el Plan Estratégico correspondiente al avance del primer trimestre del 2018.</t>
  </si>
  <si>
    <t xml:space="preserve">Correo electrónico enviado 06/04/2018, con los adjuntos correspondientes. </t>
  </si>
  <si>
    <t>Reporte correspondiente al primer trimestre de 2018 del Plan de Acción y Plan Estratégico.</t>
  </si>
  <si>
    <t>Durante el primer trimestre se realizaron las mesas de trabajo con la OAPI para la construcción de: Mapa de Riesgos por corrupción y Caracterización del proceso. El primer  corte del Mapa de Riesgo de corrupción está dado para el 30 de abril de 2018. En lo que refiere a Indicadores de Gestión - Tablero de Mando aún no se cuenta con la formalización de la Caracterización del Proceso, por lo cual no es posible reportar avances. En cuanto al Mapa de riesgos por proceso fue enviado el 05/04/2018 a la OAPI para su revisión y aprobación.</t>
  </si>
  <si>
    <t xml:space="preserve">Se reporta la medición y el seguimiento a los mapa de riesgo de corrupción y por proceso con corte a 30 de abril de 2018; así como también el reporte y seguimiento del Plan de Acción y el Plan Estratégico Institucional con corte a 30 de junio de 2018. </t>
  </si>
  <si>
    <t>Correo electrónico enviado a la OAPI y a la Oficina de Control Interno el 8 y 9 de mayo de 2018, respectivamente, con el reporte de mapas de riesgo y por proceso. Correo electrónico enviado  a la OAPI reporte Plan de Acción y Plan Estratégico Institucional el 06 de julio de 2018</t>
  </si>
  <si>
    <t xml:space="preserve">Reportes correspondientes al primer cuatrimestre de los mapa de riesgo de corrupción y por proceso y lo correspondiente al segundo trimestre de 2018 del Plan de Acción y Plan Estratégico Institucional. </t>
  </si>
  <si>
    <t xml:space="preserve">Se reporta la medición y el seguimiento a los mapa de riesgo de corrupción con corte a 30 de agosto de 2018. Así  mismo, se realizó el reporte del Mapa de Riesgo por proceso con corte a 30 de septiembre de 2018, el cual fue enviado el 4 de octubre mediante MEM 1800019888. Además se envía el 5 de octubre de 2018 a la Oficina Asesora de Planeación  el reporte y seguimiento del Plan de Acción y el Plan Estratégico Institucional con corte a 30 de septiembre de 2018. </t>
  </si>
  <si>
    <t>Se envío el MEM 18-00017559 el 05/09/2018, por medio del cual se dio respuesta a la Oficina de Control Interno, realizando el reporte del Mapa de Riesgo de Corrupción con corte al 30 de agosto de 2018. Así mismo, el 04/10/2018, se envía MEM 1800019888 a la Oficina de Control Interno con el reporte correspondiente al Mapa de Riego por proceso con corte a 30 de septiembre de 2018.
Se envío correo electrónico a la OAPI con el reporte Plan de Acción y Plan Estratégico Institucional con corte a 30 de septiembre de 2018.</t>
  </si>
  <si>
    <t xml:space="preserve">Reportes correspondientes al segundo cuatrimestre del mapa de riesgo de corrupción y lo correspondiente al tercer trimestre de 2018 del mapa de riesgo por proceso,  Plan de Acción y Plan Estratégico Institucional. </t>
  </si>
  <si>
    <t xml:space="preserve">Con corte a 30 de septiembre de 2018, el proceso de Gestión Especializada de Seguridad y Protección, no cuenta con el tablero de mando, debido a qué solo a finales del mes de septiembre se  dieron  por terminadas las actividades del levantamiento de procedimientos y documentación que tendrá el proceso. </t>
  </si>
  <si>
    <t>Documentación  y socialización del proceso de Gestión Especializada de seguridad y Protección.</t>
  </si>
  <si>
    <t>% cumplimiento de la documentación del proceso.</t>
  </si>
  <si>
    <t>(Número de documentos aprobados y socializados en SGI / Número de total de documentos elaborados)*100%</t>
  </si>
  <si>
    <t>Actas de reunión.</t>
  </si>
  <si>
    <t>Se han realizado mesas de trabajo con la OAPI, para la documentación del proceso de Gestión especializada de seguridad y protección. Adelantando lo correspondiente a Caracterización del proceso.</t>
  </si>
  <si>
    <t>Con corte a 31 de marzo de 2018, no se cuenta con la Caracterización del proceso, ya que se encuentra pendiente de aprobación por parte de la OAPI.</t>
  </si>
  <si>
    <t xml:space="preserve">El reporte del indicador está programado para el tercer trimestre, toda vez que está condicionado a la caracterización del proceso. </t>
  </si>
  <si>
    <t xml:space="preserve">Actas de reunión </t>
  </si>
  <si>
    <t>Se han adelantado Mesas de Trabajo con el personal asignado del contrato 046, para el tema de la documentación del proceso.</t>
  </si>
  <si>
    <t>Con corte a 30 de junio de 2018, aún no se cuenta con la caracterización del proceso; por lo cual el avance en el levantamiento de la documentación no se ha llevado a cabo. Lo anterior, en concordancia con la metodología de trabajo del personal del contrato 046,</t>
  </si>
  <si>
    <t>Para el tercer trimestre no fue posible dar cumplimiento al indicador, toda vez que el levantamiento de la documentación se extendió hasta finales del mes de septiembre.</t>
  </si>
  <si>
    <t xml:space="preserve">Actas de reunión- Correo electrónico. </t>
  </si>
  <si>
    <t xml:space="preserve">Durante el tercer trimestre se realizaron reuniones con el personal del contrato 046, definiedo los procedimientos del proceso a cargo de la Subdirección Especializada de Seguridad y Protección. A finales del mes de septiembre se tienen los documentos finales del trabajo adelantado, los cuales son publicados en la página de la UNP. Sin embargo, hace falta la socialización correspondiente; por lo cual se solicita que este indicador sea reprogramado para el cuatro trimestre. </t>
  </si>
  <si>
    <t xml:space="preserve">El 27 de septiembre de 2018, la Oficina Asesora de Planeación envía correo electrónico en el cual relaciona los documentos aprobados para el proceso de Gestión Especializada de Seguridad y Protección; razón por la cual se procede a revisar que estén de acuerdo a las reuniones sostenidas con el contrato 046 y se pueda realizar posteriormente la respectiva socialización de los documentos. </t>
  </si>
  <si>
    <t>Proyección y presentación del plan de necesidades de  funcionamiento, de la Subdirección Especializada en Seguridad y Protección para discusión ante la Mesa Técnica de Seguridad y Protección.</t>
  </si>
  <si>
    <t>Plan de Necesidades de funcionamiento de la Subdirección Especializada en Seguridad y Protección elaborado y presentado</t>
  </si>
  <si>
    <t>Un (1) Plan de Necesidades de funcionamiento de la Subdirección Especializada en Seguridad y Protección elaborado y presentado</t>
  </si>
  <si>
    <t>Se envió el Plan de necesidades a la Oficina Asesora de Planeación, mediante correo electrónico el 27 de febrero de 2018.</t>
  </si>
  <si>
    <t>Correo electrónico con el Plan de necesidades adjunto.</t>
  </si>
  <si>
    <t xml:space="preserve">Se dio cumplimiento a la meta programada, con el envío del Plan de necesidades. </t>
  </si>
  <si>
    <t>Apoyar el funcionamiento de la Mesa Técnica de Seguridad y Protección y ejercer su Secretaría Técnica.</t>
  </si>
  <si>
    <t>Actas de las sesiones realizadas por la Mesa Técnica de Seguridad y Protección elaboradas</t>
  </si>
  <si>
    <t>Actas elaboradas/Sesiones realizadas por la Mesa Técnica de Seguridad y Protección</t>
  </si>
  <si>
    <t>Se elaboraron las tres actas de mesa técnica, correspondientes a las sesiones realizadas  de los días  13 y 20 de febrero y 6 de marzo de 2018.</t>
  </si>
  <si>
    <t xml:space="preserve">Actas No. 24, 25 y 26 elaboradas correspondientes a las sesiones mesa técnica meses de febrero y marzo de 2018. </t>
  </si>
  <si>
    <t xml:space="preserve">Se dio cumplimiento a la meta programada, con la elaboración de las actas de mesa técnica realizadas en el primer trimestre. </t>
  </si>
  <si>
    <t xml:space="preserve">Se elaboraron cuatro actas de las sesiones de Mesa Técnica, realizadas el 2, 11 de mayo sesiones presenciales, las actas del  28 de mayo y del 20  de junio 2018 correspondientes a sesiones virtuales. </t>
  </si>
  <si>
    <t xml:space="preserve">Se dio cumplimiento a la meta programada, en cuanto a la elaboración de las actas de las sesiones de Mesa Técnica realizada en el segundo trimestre. </t>
  </si>
  <si>
    <t xml:space="preserve">Se elaboraron cinco actas de las sesiones de Mesa Técnica, realizadas el 31 de julio y 28 de septiembre, sesiones presenciales, las actas del  05 de julio, 8 de agosto y 6 de septiembre de 2018 correspondientes a sesiones virtuales. </t>
  </si>
  <si>
    <t xml:space="preserve">Se dio cumplimiento a la meta programada, en cuanto a la elaboración de las actas de las sesiones de Mesa Técnica realizada en el tercer trimestre. </t>
  </si>
  <si>
    <t>Realización de evaluaciones del nivel de riesgo, de acuerdo con lo establecido en el Decreto 299 de 2017 y la metodología para el desarrollo de las mismas.</t>
  </si>
  <si>
    <t>Realización de los estudios de Evaluación de Riesgo</t>
  </si>
  <si>
    <t>(Número de ordenes de trabajo con recomendaciones aprobadas  / Número de ordenes de trabajo generadas por el GRAERR)*100</t>
  </si>
  <si>
    <t xml:space="preserve">Se analizaron un total de 35 evaluaciones durante el período correspondiente, considerando como solicitud analizada, la solicitud que ha llegado a pre-mesa y cuenta con las recomendaciones pertinentes. </t>
  </si>
  <si>
    <t>Correo electrónico enviado del Grupo de Recepción, análisis, evaluación de riesgo y recomendaciones (GRAERR)</t>
  </si>
  <si>
    <t>Se realiza el reporte correspondiente.</t>
  </si>
  <si>
    <t xml:space="preserve">De acuerdo a la solicitud del GRAERR y luego de un atento análisis al resultado de la medición del primer trimestre, se solicita sea ajustado el indicador, quedando de la siguiente manera: (# de solicitudes de evaluaciones de riesgo analizadas/ # de solicitudes de análisis de riesgo recibidas)*100. Lo anterior teniendo en cuenta, que el resultado del indicador no tiene relevancia en el desarrollo del trabajo del GRAERR. </t>
  </si>
  <si>
    <t xml:space="preserve">Se solicitó la información al GRAERR, desde el 25 de junio de 2018, por ser el grupo que desarrolla esta actividad. Se reiteró la solicitud de la información el miércoles 4 de julio. A la fecha el GRAERR no ha enviado la información correspondiente.   </t>
  </si>
  <si>
    <t>Correos electrónicos enviados desde el Grupo de Planeación y Seguimiento, solicitando la información al GRAERR.</t>
  </si>
  <si>
    <t xml:space="preserve">No se cuenta con información para el respectivo reporte, </t>
  </si>
  <si>
    <t xml:space="preserve">El indicador se refleja en avance 0, toda vez que no se cuenta con la información, para el respectivo reporte. </t>
  </si>
  <si>
    <t>Se finalizaron un total de 107 evaluaciones durante el período correspondiente, en concordancia con los expedientes de las OT por cada beneficiario, los cuales reposan en el archivo de gestión documental del Grupo de Recepción, Análisis, evaluación del Riesgo y Recomendaciones GRAERR. Se toma como evaluación concluida la OT que se le da aval de calidad</t>
  </si>
  <si>
    <t xml:space="preserve">Correo electrónico enviado el 11/10/2018 del Grupo de Recepción, análisis, evaluación de riesgo y recomendaciones (GRAERR) al Grupo de Planeación y Seguimiento. </t>
  </si>
  <si>
    <t xml:space="preserve">Evaluaciones que han cumplido con el procedimiento establecido. </t>
  </si>
  <si>
    <t>El número de personas asignado al GRAERR para realizar análisis es insuficiente para la cantidad de OT que se generan y para poder cumplir con el tiempo establecido en el Decreto 299 de 2017.</t>
  </si>
  <si>
    <t>Solicitud de  estudios de Evaluación de Riesgo</t>
  </si>
  <si>
    <t>(Número de solicitudes con respuestas generadas por el GRAERR/ Número de solicitudes recibidas en el SIGOB asignadas al GRAERR) * 100</t>
  </si>
  <si>
    <t>Implementación de las medidas de protección aprobadas por la Mesa Técnica de Seguridad y Protección.</t>
  </si>
  <si>
    <t>Medidas de Protección Implementadas según acto administrativo</t>
  </si>
  <si>
    <t xml:space="preserve">Medidas de protección implementadas /Número medidas de protección adoptadas según acto administrativo. </t>
  </si>
  <si>
    <t xml:space="preserve">Con corte a 31 de marzo de 2018, se han adelantado las tareas propias de implementación, de acuerdo a las aprobaciones realizadas por la Mesa Técnica. </t>
  </si>
  <si>
    <t xml:space="preserve">Correo electrónico Grupo de Implementación, Supervisión y finalización de medidas. </t>
  </si>
  <si>
    <t>Se da cumplimiento al indicador por encima del 80%.</t>
  </si>
  <si>
    <t xml:space="preserve">Con corte a 30 de junio de 2018, el Grupo de implementación, supervisión y finalización de medidas, implementó un total de 170 medidas de protección, en concordancia con los actos administrativos adoptados. </t>
  </si>
  <si>
    <t xml:space="preserve">Informe Grupo de implementación, supervisión y finalización de medidas.
Correo electrónico enviado por el  Grupo de implementación, supervisión y finalización de medidas al Grupo de Planeación y Seguimiento con el reporte del indicador enviado el 5 de julio de 2018.   </t>
  </si>
  <si>
    <t xml:space="preserve">Se cumplió en un 87,63%, en la implementación de las medidas de protección. </t>
  </si>
  <si>
    <t xml:space="preserve">La disponibilidad del número de agentes escoltas y de vehículos, así  como la adquisición de armamento; fueron dificultades que se presentaron durante el trimestre para poder lograr el 100% de avance. </t>
  </si>
  <si>
    <t xml:space="preserve">Con corte a 30 de septiembre de 2018, el Grupo de implementación, supervisión y finalización de medidas, implementó un total de 178 medidas de protección, en concordancia con los actos administrativos adoptados. </t>
  </si>
  <si>
    <t>Informe Grupo de Implementación, Supervisión y Finalización de Medidas.
Correo electrónico enviado el 04/10/2018 por el  Grupo de implementación, supervisión y finalización de medidas al Grupo de Planeación y Seguimiento.</t>
  </si>
  <si>
    <t xml:space="preserve">Se cumplió en un 81,65%, en la implementación de las medidas de protección. </t>
  </si>
  <si>
    <t xml:space="preserve">La disponibilidad del número de agentes escoltas conductores  y de vehículos, así  como la adquisición de armamento; fueron dificultades que se presentaron durante el trimestre para poder lograr el 100% de avance. </t>
  </si>
  <si>
    <t>Seguimiento a las medidas de protección aprobadas por la Mesa Técnica de Seguridad y Protección.</t>
  </si>
  <si>
    <t xml:space="preserve">Seguimiento y supervisión a las medidas implementadas </t>
  </si>
  <si>
    <t>(No. Total de beneficiarios que se les realizó la supervisión y el  seguimiento de las medidas de protección / No. Total de beneficiarios programados en el plan de trabajo para hacer supervisión y seguimiento de las medidas de protección) *100</t>
  </si>
  <si>
    <t xml:space="preserve">El grupo encargado de realizar ésta actividad se concentró durante el primer trimestre en la implementación de las medidas de protección. </t>
  </si>
  <si>
    <t xml:space="preserve">Falta de capacidad instalada para atender esta actividad. Para los próximos trimestres dado que ya están conformados lo grupos internos de trabajo, se podrá dar cumplimiento a lo establecido en esta actividad. </t>
  </si>
  <si>
    <t xml:space="preserve">Con corte a 30 de junio de 2018, el Grupo de implementación, supervisión y finalización de medidas, le realizó seguimiento a un total de 28 beneficiarios que cuentan con medidas de protección implementadas. </t>
  </si>
  <si>
    <t>Informe Grupo de implementación, supervisión y finalización de medidas.
Correo electrónico enviado por el  Grupo de implementación, supervisión y finalización de medidas al Grupo de Planeación y Seguimiento con el reporte del indicador  el 5 de julio de 2018.</t>
  </si>
  <si>
    <t>Se cumplió en un 84,85%, la supervisión a beneficiarios que cuentan con medidas de protección implementadas, de acuerdo al plan de trabajo para el segundo trimestre del Grupo de implementación, supervisión y finalización de medidas.</t>
  </si>
  <si>
    <t>La disponibilidad de funcionarios sigue siendo una dificultad, para  cumplir a cabalidad con el seguimiento a los beneficiarios que se le implementan medidas de protección.</t>
  </si>
  <si>
    <t xml:space="preserve">Con corte a 30 de septiembre  de 2018, el Grupo de Implementación, Supervisión y Finalización de Medidas,  realizó seguimiento a un total de 10 beneficiarios que cuentan con medidas de protección implementadas. </t>
  </si>
  <si>
    <t>Se cumplió en un 58,82%, la supervisión a beneficiarios que cuentan con medidas de protección implementadas, de acuerdo al plan de trabajo para el tercer trimestre del Grupo de Implementación, Supervisión y Finalización de Medidas.</t>
  </si>
  <si>
    <t>Diseño del Plan Estratégico de Seguridad y Protección de acuerdo con lo establecido en el Decreto 300 de 2017.</t>
  </si>
  <si>
    <t>Elaboración del documento del Plan Estratégico de Seguridad y Protección.</t>
  </si>
  <si>
    <t>Documento  Plan Estratégico de Seguridad y Protección</t>
  </si>
  <si>
    <t>Propuesta documento elaborado Plan Estratégico de Seguridad y Protección en temas de competencia de la Unidad Nacional de Protección</t>
  </si>
  <si>
    <t xml:space="preserve">De acuerdo a la mesa técnica del 13 de febrero de 2018, se decidió que cada entidad designaría un delegado, que hará parte de la subcomisión para la elaboración del Plan estratégico, por lo cual lo inicialmente planteado que se haría por una consultoría no será realizado, dándose un cambio en la estrategia para su diseño y estructuración. La Subcomisión tomará las decisiones con respecto al procedimiento para la elaboración del Plan estratégico.   </t>
  </si>
  <si>
    <t xml:space="preserve">El indicador está programado para ser cumplido en el cuarto trimestre. Sin embargo, se han adelantado actividades para dar cumplimiento. </t>
  </si>
  <si>
    <t xml:space="preserve">Se han realizado un total de 14 reuniones, con lo integrantes de la subcomisión establecida desde el 13 de febrero de 2018; adelantando de esta manera las estrategias, ejes transversales y normatividad que tendrá el Plan Estratégico.  </t>
  </si>
  <si>
    <t xml:space="preserve">El no contar con un equipo dedicado de tiempo completo a la elaboración del Plan Estratégico, ha conllevado a realizar ajustes en la metodología para poder elaborar el documento. </t>
  </si>
  <si>
    <t xml:space="preserve">Elaboración documento de la metodología del Plan Estratégico, donde se definieron tres niveles de trabajo: 1. Fortalecimiento institucional de los procedimientos de cada grupo de la SESP, arrojando como producto un plan de mejora.
2. Diseño de las líneas y componentes del Plan Estratégico, el cuál será entregado en el mes de octubre de 2018. 
</t>
  </si>
  <si>
    <t xml:space="preserve">Documento metodológico del Plan Estratégico.
Avance documento de lineamientos del Plan. </t>
  </si>
  <si>
    <t xml:space="preserve">Reuniones de trabajo con los diferentes grupos internos de trabajo de la SESP. 
Reuniones con la mesa delegados FARC. 
Levantamiento información primaria y secundaria para la construcción del documento de lineamientos. </t>
  </si>
  <si>
    <t xml:space="preserve">No se cuenta con un equipo humano que esté dedicado en la totalidad del tiempo para el diseño del Plan. 
Coordinar tiempos con los Grupos internos de trabajo, debido a la carga laboral. 
</t>
  </si>
  <si>
    <t>Ejecución eficiente del presupuesto de la Unidad Nacional de Protección</t>
  </si>
  <si>
    <t>Elaboración de Conciliaciones Bancarias.</t>
  </si>
  <si>
    <t xml:space="preserve">Conciliaciones Bancarias elaboradas </t>
  </si>
  <si>
    <t xml:space="preserve">(Conciliaciones Bancarias elaboradas en el periodo / Conciliaciones bancarias a realizar en el periodo)*100.   </t>
  </si>
  <si>
    <t xml:space="preserve"> En el mes de enero de 2018  se realizó el cruce de partidas correspondientes a las dos Cuentas Activas con saldo; En la Cuenta Corriente No. 030-145082-86 (Cuenta Recursos Propios) se conciliaron 38 partidas de las cuales 2 queda pendiente por conciliar; estos valores corresponden a:  $23.096.505.57, los cuales hacen referencia a Pago Interbancario -  Valor por cruzar con Banco. En la Cuenta Corriente No. 03076916476 (Cuenta Nomina) se conciliaron un total de  3.533 partidas (Extracto) de las cuales quedaron 37 partidas conciliatorias por $69.495.131.74 por concepto de ingresos pendientes por contabilizar por parte de Tesorería, Diferencia pago Tercero, Depósitos Judiciales - Sentencias Judiciales - Extensivas no registradas - Valores no descargados en Bancolombia.
 En el mes de febrero de 2018  se realizó el cruce de partidas correspondientes a las dos Cuentas Activas con saldo; En la Cuenta Corriente No. 030-145082-86 (Cuenta Recursos Propios) se conciliaron 29 partidas de las cuales 2 queda pendiente por conciliar; estos valores corresponden a:  $23.096.505.57, los cuales hacen referencia a Pago Interbancario -  Valor por cruzar con Banco. En la Cuenta Corriente No. 03076916476 (Cuenta Nomina) se conciliaron un total de  4.523 partidas (Extracto) de las cuales quedaron 36 partidas conciliatorias por $309.362.981.63 por concepto de ingresos pendientes por contabilizar por parte de Tesorería, Diferencia pago Tercero, Depósitos Judiciales - Sentencias Judiciales - Extensivas no registradas - Valores no descargados en Bancolombia</t>
  </si>
  <si>
    <t xml:space="preserve">Formato de conciliación, formato de indicadores INDICADOR    CONCILIACIONES    BANCARIAS - UNP-  </t>
  </si>
  <si>
    <t>Se realizó conjuntamente con el Grupo de Tesorería identificación de partidas de la conciliación de la cuenta Bancolombia 03076916476 de periodos anteriores, dando como resultado el descargue de valores de la Conciliación Bancaria, esta información con su respectivos soportes</t>
  </si>
  <si>
    <t>Se ha venido solicitando por parte del Grupo de Tesorería a Bancolombia los soportes  de consignaciones de dineros que han ingresado al cuenta 03076916476, que no han sido identificados y los cuales no ha dado respuesta a estas solicitudes. Por lo anterior siguen partidas sin descargar de la conciliación bancaria</t>
  </si>
  <si>
    <t xml:space="preserve">Para el II Trimestre se Concilio el mes de abril un  99,07% </t>
  </si>
  <si>
    <t>Formato de Conciliación, Formato de indicador  conciliaciones Bancarias UNP</t>
  </si>
  <si>
    <t>** Abril de 2018  se realizó el cruce de partidas correspondientes a las dos Cuentas Activas con saldo; En la Cuenta Corriente Bancolombia No. 030-145082-86 (Cuenta Recursos Propios) se conciliaron 41 partidas de las cuales 1 queda pendiente por conciliar por $3.118.222.09; el cual hace referencia a Pago Interbancario -  Valor por cruzar con Banco. En la Cuenta Corriente Bancolombia No. 03076916476 (Cuenta Nomina) se conciliaron un total de  4441 partidas (Extracto) de las cuales quedaron 42 partidas conciliatorias por $155.062.155.65 por concepto de ingresos pendientes por contabilizar por parte de Tesorería, Diferencia pago Tercero, Depósitos Judiciales - Sentencias Judiciales - Extensivas no registradas - Valores no descargados en Bancolombia. Cuenta de Davivienda No. 4739 6999 3855 (Convenio) se conciliaron un total de 6 partidas (Extracto) de las cuales quedaron 4 partidas conciliatorias por $4.000,00 por concepto de Notas Debito no Libros. Cuenta de Davivienda No. 4739 6999 3871 (Apoyos - Combustible) se conciliaron un total de 890 partidas (Extracto) de las cuales quedaron 3 partidas conciliatorias,  por valor de $56.227.436.00 por concepto de Comisiones e Ibas. El indicador  para el presente mes corresponde a un 99% de efectividad.</t>
  </si>
  <si>
    <t>La presente es para informar que el Indicador de la Conciliación Bancaria del mes de mayo de 2018 no sea enviado en la fecha estipulada, debido a que todavía se están haciendo registros contables en el SIIF del mes de abril de 2018, lo cual impide que se puedan realizar transacciones en el SIIF del mes de mayo. Para el año 2018 la Contaduría General de la Nación en su Resolución 159 del 29 de mayo de 2018 prorroga las fechas de presentación de los informes financieros y contables de los meses de enero a mayo de 2018 al 31 de julio de 2018.</t>
  </si>
  <si>
    <t>Para el III trimestre se concilio un 98%</t>
  </si>
  <si>
    <t>Formato de conciliación (GFI-FT-05)</t>
  </si>
  <si>
    <t xml:space="preserve"> En el mes de julio de 2018  se realizó el cruce de partidas correspondientes a las cuatro Cuentas Activas con saldo; En la Cuenta Corriente Bancolombia No. 030-145082-86 (Cuenta Recursos Propios) se conciliaron 39 partidas de las cuales 1 queda pendiente por conciliar por $3.118.222.09; el cual hace referencia a Pago Interbancario -  Valor por cruzar con Banco. En la Cuenta Corriente Bancolombia No. 03076916476 (Cuenta Nomina) se conciliaron un total de  2.904 partidas (Extracto) de las cuales quedaron 52 partidas conciliatorias por $58.668.897.00 por concepto de ingresos pendientes por contabilizar por parte de Tesorería, Diferencia pago Tercero, Depósitos Judiciales - Sentencias Judiciales - Extensivas no registradas - Valores no descargados en Bancolombia. Cuenta de Davivienda No. 4739 6999 3855 (Convenio) se conciliaron un total de 32 partidas (Extracto) de las cuales quedo una (1) partida conciliatoria. Cuenta de Davivienda No. 4739 6999 3871 (Apoyos - Combustible) se conciliaron un total de 770 partidas (Extracto) de las cuales quedaron Cero (0) partidas conciliatorias. 
En el mes de Agosto de 2018  se realizó el cruce de partidas correspondientes a las cuatro Cuentas Activas con saldo; En la Cuenta Corriente Bancolombia No. 030-145082-86 (Cuenta Recursos Propios) se conciliaron 9 partidas de las cuales 2 queda pendiente por conciliar por $137.726.988,31; el cual hace referencia a Pago Interbancario -  Valor por cruzar con Banco y e reintegro de devolución de recursos no ejecutados del convenio F522 de 2015 pendiente de registro en SIIF nación por valor $140.845.210,4, . En la Cuenta Corriente Bancolombia No. 03076916476 (Cuenta Nomina) se conciliaron un total de  3.614 partidas (Extracto) de las cuales quedaron 52 partidas conciliatorias por $136.184.981,47 por concepto de ingresos pendientes por contabilizar por parte de Tesorería, Diferencia pago Tercero, Depósitos Judiciales - Sentencias Judiciales - Extensivas no registradas - Valores no descargados en Bancolombia. Cuenta de Davivienda No. 4739 6999 3855 (Convenio) se conciliaron un total de 23 partidas (Extracto) de las cuales quedo una (1) partida conciliatoria. Cuenta de Davivienda No. 4739 6999 3871 (Apoyos - Combustible) se conciliaron un total de 570 partidas (Extracto) de las cuales quedaron 2 partidas conciliatorias por valor de $452,001,678. 
</t>
  </si>
  <si>
    <t xml:space="preserve">• Para poder realizar el cruce de partidas bancarias se debe tener el extracto o movimientos del mes en hoja de cálculo Excel y ser cruzados con lo registrado en SIIF con mayor agilidad y eficacia, se ha tenido problemas con la cuenta corriente de Davivienda No. 4739 6999 3871 (Apoyos – Combustible) ya que el portal bancario no deja bajar esta información, trayendo como consecuencia la digitación manual de la información.
• Para realizar el cruce de pagos de Apoyos de Protección y Combustible es necesario tener el Informe enviado por el Grupo de Tesorería de los pagos realizados por este concepto. Lo anterior se realiza el cruce de este informe con el extracto bancario de las cuentas bancaria Bancolombia No. 03076916476 – Davivienda No. 4739 6999 3871. Este informe el Grupo de Tesorería no lo ha entregado al Grupo de Contabilidad en las fechas establecidas conllevando a que se retarde la elaboración de las conciliaciones bancarias.
</t>
  </si>
  <si>
    <t>Ejecutar la Ruta Financiera establecida en el Proceso Contable de la Entidad</t>
  </si>
  <si>
    <t>Informes de la Ruta Financiera la UNP</t>
  </si>
  <si>
    <t>(Total de Informes realizados en el periodo de la  Ruta Financiera /Total de Informes programados de la  Ruta Financiera)*100%</t>
  </si>
  <si>
    <t xml:space="preserve">Para la realización de esta Ruta Financiera se toma como base para este análisis el reporte denominado REPORTE DE EJECUCION PRESPUESTAL MES DE ENERO DE 2018 SIIF Nación II – REPORTE OBLIGACIONES MES DE ENERO DE 2018 SIIF Nación II – REPORTE ORDENES DE PAGO MES DE ENERO DE 2018 SIIF Nación II, con lo anteriores reportes se realiza el respectivo cruce de información para identificar las partidas que fueron obligadas en el mes y cuales quedaron pendientes de pago y a que tercero corresponde.
Para el año 2017 la revisión de la Ruta Financiera se realizó independiente teniendo en cuenta los registros de la Subdirección Especial Seguridad y Protección y la Unidad Nacional de Protección se revisaron cada una por separado. Para el año 2018 la Secretaria General de la UNP determino dejar una sola ejecución presupuestal.
Lo Obligado en el mes de enero de 2018 por valor de $24.265.059.740.40, se realizaron pagos por valor de $24.252.659.740.40 generando una diferencia de $12.400.000.00, menor valor pagado en enero de 2018. 
Lo Obligado en el mes de febrero de 2018 por valor de $51.295.151.169.53, se realizaron pagos por valor de $48.829.831.439.53 generando una diferencia de $2.465.319.730.00, menor valor pagado en febrero de 2018. 
</t>
  </si>
  <si>
    <t>Formato de Ruta Financiera, reporte de Ejecución Presupuestal- reporte obligaciones, reporte órdenes de pago, cruce rubro presupuestal otros gastos por adquisición de servicios – sentencias.</t>
  </si>
  <si>
    <t>• Como logro en la elaboración de la Ruta Financiera de los meses de enero y febrero de 2018 se realiza el 100% en el cruce de lo OBLIGADO VS. ORDENES DE PAGO (Pagadas), de este cruce de información se generan diferencias las cuales se reportan en el informe y se establece a quien corresponde estas diferencias.</t>
  </si>
  <si>
    <t xml:space="preserve">• Para realizar el cruce de esta información se necesita el reporte denominado EJECUCION PRESUPUESTAL , este reporte solo puede ser generado en el SIIF antes de las 8:00 am o después de las 5:00 pm.
• Teniendo en cuenta el punto anterior cuando no se tiene este reporte se  realiza el cruce con los listados de Obligaciones y Ordenes de Pago y luego confrontarlo con el reporte Ejecución Presupuestal.
</t>
  </si>
  <si>
    <t>Para el II trimestre se elaboro la  Ruta Financiera de los meses de marzo – abril de 2018  se realiza el 100% en el cruce de lo OBLIGADO VS. ORDENES DE PAGO (Pagadas), de este cruce de información se generan diferencias las cuales se reportan en el informe y se establece a quien corresponde estas diferencias</t>
  </si>
  <si>
    <t xml:space="preserve">Para este análisis el reporte denominado REPORTE DE EJECUCION PRESPUESTAL MES DE MARZO DE 2018 SIIF Nación II – REPORTE OBLIGACIONES MES DE MARZO DE 2018 SIIF Nación II – REPORTE ORDENES DE PAGO MES DE MARZO DE 2018 SIIF Nación II, con lo anteriores reportes se realiza el respectivo cruce de información para identificar las partidas que fueron obligadas en el mes y cuales quedaron pendientes de pago y a que tercero corresponde.
REPORTE DE EJECUCION PRESPUESTAL MES DE ABRIL DE 2018 SIIF Nación II – REPORTE OBLIGACIONES MES DE ABRIL DE 2018 SIIF Nación II – REPORTE ORDENES DE PAGO MES DE ABRIL DE 2018 SIIF Nación II, con lo anteriores reportes se realiza el respectivo cruce de información para identificar las partidas que fueron obligadas en el mes y cuales quedaron pendientes de pago y a que tercero corresponde.
</t>
  </si>
  <si>
    <t xml:space="preserve">• Para realizar el cruce de esta información se necesita el reporte denominado EJECUCION PRESUPUESTAL , este reporte solo puede ser generado en el SIIF antes de las 8:00 am o después de las 5:00 pm.
• Teniendo en cuenta el punto anterior cuando no se tiene este reporte se  realiza el cruce con los listados de Obligaciones y Ordenes de Pago y luego confrontarlo con el reporte Ejecución Presupuestal.
• Debido a que este año la información financiera, económica, social y ambiental la Contaduría General de la Nación ha ampliado los plazos para la presentación  del primer trimestre de 2018 a fecha 30 de junio de 2018 (Resolución 159 del 29 de mayo de 2018. Lo anterior a hecho que los indicadores se entreguen después de las fechas establecidas.  
</t>
  </si>
  <si>
    <t>Para el III trimestre se elaboro la  Ruta Financiera de los meses de junio, julio y agosto de 2018  se realiza el 100% en el cruce de lo OBLIGADO VS. ORDENES DE PAGO (Pagadas), de este cruce de información se generan diferencias las cuales se reportan en el informe y se establece a quien corresponde estas diferencias</t>
  </si>
  <si>
    <t xml:space="preserve">Lo Obligado en el mes de junio de 2018 fue la suma $57.329.312.528.41, se realizaron pagos por valor de $53.046.027.621.62 generando una diferencia de $4.283.284.906.79 menor valor pagado en junio de 2018. 
Lo Obligado en el mes de julio de 2018 fue la suma $61.652.984.142.13, se realizaron pagos por valor de $66.160.845.567.92 generando una diferencia de $4.507.861.425.79 mayor valor pagado en julio de 2018. 
Lo Obligado en el mes de Agosto de 2018 fue la suma $33.825.251.022.52, se realizaron pagos por valor de $33.559.295.117.52 generando una diferencia de $265.955.905,00 mayor valor pagado en agosto de 2018. 
</t>
  </si>
  <si>
    <t>No se presento ninguna dificultad para este reporte</t>
  </si>
  <si>
    <t xml:space="preserve">Elaborar y Presentar informe del seguimiento mensual a la  ejecución del presupuesto de la entidad. </t>
  </si>
  <si>
    <t xml:space="preserve"> Informes  mensual de la  ejecución del presupuesto de la Entidad.
</t>
  </si>
  <si>
    <t>No. de informes mensuales de la ejecución presupuestal.</t>
  </si>
  <si>
    <t>A marzo de 2018, la entidad cuenta con una apropiación vigente de $625.931, de los cuales se han comprometido $436.686 millones, que corresponden al 69.77%, se han obligado $125.276 millones representados en un 20.01% y se han pagado $120.262 equivalente al 19.21%.</t>
  </si>
  <si>
    <t>Ejecución Presupuestal sacada del SIIF</t>
  </si>
  <si>
    <t>Se ejecuto el presupuesto de la entidad según direccionamientos.</t>
  </si>
  <si>
    <t>No se presento dificultades</t>
  </si>
  <si>
    <t>Se realizo (3) informes programados  que dando pendiente (6) de (12)</t>
  </si>
  <si>
    <t xml:space="preserve">A abril de 2018, la entidad cuenta con una apropiación vigente de $702.119 millones, de los cuales se han comprometido $498.363 millones, que corresponden al 70.98%, se han obligado $181.973 millones representados en un 25.92% y se han pagado $180.611 equivalente al 25.72%.
A 31 de enero la apropiación vigente era de $549.743, pero en el mes de febrero fueron adicionados $76.188 millones, quedando una apropiación vigente de $625.931 millones, en el mes de abril adicionaron $76.188 millones, para una apropiación Vigente de $702.119 millones.
*** Mayo de 2018, la entidad cuenta con una apropiación vigente de $702.119 millones, de los cuales se han comprometido $565.247 millones, que corresponden al 80.51%, se han obligado $248.337 millones representados en un 35.37% y se han pagado $243.207 equivalente al 34.64%.
A 31 de enero la apropiación vigente era de $549.743, pero en el mes de febrero fueron adicionados $76.188 millones, quedando una apropiación vigente de $625.931 millones, en el mes de abril adicionaron $76.188 millones, para una apropiación Vigente de $702.119 millones, siendo la misma para mayo de 2018.
**  junio de 2018, la entidad cuenta con una apropiación vigente de $702.119 millones, de los cuales se han comprometido $578.839 millones, que corresponden al 82.44%, se han obligado $316.622 millones representados en un 45.10% y se han pagado $307.266 equivalente al 43.76%.
A 31 de enero la apropiación vigente era de $549.743, pero en el mes de febrero fueron adicionados $76.188 millones, quedando una apropiación vigente de $625.931 millones, en el mes de abril adicionaron $76.188 millones, para una apropiación Vigente de $702.119 millones, siendo la misma para junio de 2018.
</t>
  </si>
  <si>
    <t>Se realizo (3) informes programados del III Trimestre (Jul-Ago-Sep),  que dando pendiente (3) de (12)</t>
  </si>
  <si>
    <t xml:space="preserve">La información con la que se reporta este indicador sale de siif nación; (perfil consulta, web de reportes, epg- ejecución presupuesta agregada y marcamos apropiación vigente y total de compromisos (valores acumulados).  </t>
  </si>
  <si>
    <t xml:space="preserve">A 31 de julio de 2018, la entidad cuenta con una apropiación vigente de $702.119 millones, de los cuales se han comprometido $592.542 millones, que corresponden al 84.39%, se han obligado $382.366 millones representados en un 54.46% y se han pagado $380.687 millones equivalente al 54.22%.                                                                                                                                                                                                                                                                   A 28 de agosto de 2018, la entidad cuenta con una apropiación vigente de $702.119 millones, de los cuales se han comprometido $603.818 millones, que corresponden al 86.00%, se han obligado $449.379 millones representados en un 64.00% y se han pagado $449.290 millones equivalente al 63.99%.                                                                                                                                                                                                                                                                                                                                                 A 30 de septiembre de 2018, la entidad cuenta con una apropiación vigente de $702.119 millones, de los cuales se han comprometido $643.534 millones, que corresponden al 91.66%, se han obligado $517.058 millones representados en un 73.64% y se han pagado $515.014 millones equivalente al 73.35%.
A septiembre 30 de 2018, los compromisos asumidos por la UNP fueron de $643.534 millones, de los cuales $510.053 millones, es decir el 79.26% corresponden a Gastos Generales. Las obligaciones asumidas por la UNP fueron de $517.058 millones, de los cuales $401.850 millones correspondiente a un 77.72% corresponden a Gastos Generales. Y El total de pagos que realizo la UNP fue de $515.014 millones de los cuales $399.956 millones es decir el 77.66% son de Gastos Generales. 
</t>
  </si>
  <si>
    <t>Hace falta hacer un seguimiento a los supervisores de cada contrato para que al finalizar el año tengamos mejores resultados y sepamos con oportunidad los saldos de los CDP a Liberar para poder ejecutarlos en los contratos que van a requerir adición de recursos.</t>
  </si>
  <si>
    <t>Establecer las directrices y lineamientos para la efectiva ejecución PAC.</t>
  </si>
  <si>
    <t>Realizar seguimiento y elaborar informe  mensual de la ejecución del PAC.</t>
  </si>
  <si>
    <t>Ejecución del PAC</t>
  </si>
  <si>
    <t>Cupo PAC pagado en el periodo / Cupo PAC asignado en el periodo</t>
  </si>
  <si>
    <t>*** En Enero  el cupo PAC total ejecutado fue de $23.690.594.089,40 el cupo PAC total asignado fue de $23.923.274.657,18 y el cupo PAC total no utilizado de $232.680.567,78, 
*** Febrero  el cupo PAC total ejecutado fue de $44.289.635.148,53 el cupo PAC total asignado fue de $49.684.112.579,55 y el cupo PAC total no utilizado de $5.394.477.431,02
*** Marzo el cupo PAC total ejecutado fue de $38.687.874.200,87 el cupo PAC total asignado fue de $45.913.253.488,44 y el cupo PAC total no utilizado de $7.225.379.287,57</t>
  </si>
  <si>
    <t>Esta información se extrae del sistema SIIF por perfil pagador central a través de la ruta CEN-PAC-Consulta PAC No utilizado. El valor arrojado es 1- el indicador.</t>
  </si>
  <si>
    <t>Se dio cumplimiento al indicador con respecto a los rubros de ejecución 1-1 gastos de personal y 1-2 gastos generales.</t>
  </si>
  <si>
    <t>Se presento bloqueo en el pago de sentencias por valor aproximado  de $4.000 mil millones directamente desde el DTN por inconveniente entre el SIIF y la Contaduría General de la Nación con respecto al atributo contable.</t>
  </si>
  <si>
    <t xml:space="preserve">
El PAC ejecutado en el II Trimestre fue del 94,87% del =  PAC disponible para ejecución; equivalente al 23% proporcional al periodo
</t>
  </si>
  <si>
    <t>*** En Abril  el cupo PAC pagado en la vigencia fue de $60.187.648.275,59 el cupo PAC asignado en la vigencia de $60.819.616.688,27, y el cupo PAC total no utilizado de 631.968.412,68.
*** Mayo  el cupo PAC pagado en la vigencia fue de $48.752.750.620,06 el cupo PAC asignado en la vigencia de $49.544.672.317, y el cupo PAC total no utilizado de $791.921.697,37.  
*** Junio el cupo PAC pagado en la vigencia fue de $52.857.785.869,55 el cupo PAC asignado en la vigencia de $53.319.947.284,18, y el cupo PAC total no utilizado de $462.161.414,63.</t>
  </si>
  <si>
    <t>El PAC  ejecutado en el trimestre fue de 99,9</t>
  </si>
  <si>
    <t>SII F por perfil  pagador central a través de la ruta CEN - PAC -consulta PAC No. utilizado. El  valor arrojado es 1 - el indicador</t>
  </si>
  <si>
    <t xml:space="preserve">El cupo PAC pagado del mes de julio fue de $67.927.723.187,75 y  el cupo PAC asignado fue de $68.914.182.470,50 y el cupo PAC total no utilizado de $986.459.282,75.
El cupo PAC pagado del mes de agosto fue de $66.480.249.717,39 y  el cupo PAC asignado fue de $67.008.741.482,50 y el cupo PAC total no utilizado de $528.491.765,11.
El cupo PAC pagado del mes de septiembre fue de $60.039.937.522 y  el cupo PAC asignado fue de $60.129.302.901,11 y el cupo PAC total no utilizado de $89.365.379,11.
</t>
  </si>
  <si>
    <t>Para este trimestre se presentó el incumplimiento por parte de la Oficina de Jurídica al no ejecutar el PAC Ejecutado y por otra parte se ha presentado la restricción de PAC por parte del Mini Hacienda.</t>
  </si>
  <si>
    <t>Ejecución  eficiente del presupuesto de UNP</t>
  </si>
  <si>
    <t>Ejecución Presupuestal</t>
  </si>
  <si>
    <t>(Presupuesto Comprometido / Presupuesto Vigente)*100%</t>
  </si>
  <si>
    <t>Para el corte del segundo trimestre  se han comprometido el 82,44% del total de la apropiación vigente</t>
  </si>
  <si>
    <t>A abril de 2018, la entidad cuenta con una apropiación vigente de $702.119 millones, de los cuales se han comprometido $498.363 millones, que corresponden al 70.98%, se han obligado $181.973 millones representados en un 25.92% y se han pagado $180.611 equivalente al 25.72%.
A 31 de enero la apropiación vigente era de $549.743, pero en el mes de febrero fueron adicionados $76.188 millones, quedando una apropiación vigente de $625.931 millones, en el mes de abril adicionaron $76.188 millones, para una apropiación Vigente de $702.119 millones.
*** Mayo de 2018, la entidad cuenta con una apropiación vigente de $702.119 millones, de los cuales se han comprometido $565.247 millones, que corresponden al 80.51%, se han obligado $248.337 millones representados en un 35.37% y se han pagado $243.207 equivalente al 34.64%.
A 31 de enero la apropiación vigente era de $549.743, pero en el mes de febrero fueron adicionados $76.188 millones, quedando una apropiación vigente de $625.931 millones, en el mes de abril adicionaron $76.188 millones, para una apropiación Vigente de $702.119 millones, siendo la misma para mayo de 2018.
**  junio de 2018, la entidad cuenta con una apropiación vigente de $702.119 millones, de los cuales se han comprometido $578.839 millones, que corresponden al 82.44%, se han obligado $316.622 millones representados en un 45.10% y se han pagado $307.266 equivalente al 43.76%.
A 31 de enero la apropiación vigente era de $549.743, pero en el mes de febrero fueron adicionados $76.188 millones, quedando una apropiación vigente de $625.931 millones, en el mes de abril adicionaron $76.188 millones, para una apropiación Vigente de $702.119 millones, siendo la misma para junio de 2018.</t>
  </si>
  <si>
    <t>Para el corte del tercer trimestre  se han comprometido el 91,66% del total de la apropiación vigente</t>
  </si>
  <si>
    <t xml:space="preserve">La información con la que se reporta este indicador sale de siif nación; (perfil consulta, web de reportes, epg- ejecución presupuesta agregada y marcamos apropiación vigente y total de compromisos.  </t>
  </si>
  <si>
    <t>A 31 de julio de 2018, la entidad cuenta con una apropiación vigente de $702.119 millones, de los cuales se han comprometido $592.542 millones, que corresponden al 84.39%, se han obligado $382.366 millones representados en un 54.46% y se han pagado $380.687 millones equivalente al 54.22%.                                                                                                                                                                                                                                                                   A 28 de agosto de 2018, la entidad cuenta con una apropiación vigente de $702.119 millones, de los cuales se han comprometido $603.818 millones, que corresponden al 86.00%, se han obligado $449.379 millones representados en un 64.00% y se han pagado $449.290 millones equivalente al 63.99%.                                                                                                                                                                                                                                                                                                                                                 A 30 de septiembre de 2018, la entidad cuenta con una apropiación vigente de $702.119 millones, de los cuales se han comprometido $643.534 millones, que corresponden al 91.66%, se han obligado $517.058 millones representados en un 73.64% y se han pagado $515.014 millones equivalente al 73.35%.</t>
  </si>
  <si>
    <t>Implementar la ruta de protección con enfoque diferencial para personas y colectivos que contemple las especificidades y vulnerabilidades de las poblaciones objeto.</t>
  </si>
  <si>
    <t xml:space="preserve">Aumentar la  eficacia de las evaluaciones y reevaluaciones de Riesgo en términos, para la protección y el derecho a la vida de los peticionarios. </t>
  </si>
  <si>
    <t>1. Tramitar las Solicitudes de Protección
[11 Informes de Gestión - 100%]</t>
  </si>
  <si>
    <t xml:space="preserve">GESTION DE EVALUACION DEL RIESGO </t>
  </si>
  <si>
    <t>Porcentaje de Solicitudes de Protección Tramitadas</t>
  </si>
  <si>
    <t xml:space="preserve">Número de Solicitudes de Protección gestionadas / Total de Solicitudes de Protección allegadas </t>
  </si>
  <si>
    <t xml:space="preserve">
El indicador “Porcentaje de solicitudes de protección tramitadas”, para el periodo comprendido entre enero a marzo del 2018, indica un cumplimento del 97,62% en la eficacia de la gestión de la subdirección de evaluación de riesgo, no cumpliendo así con la meta propuesta del 100% y disminuyendo en un 1.67% en relación con el mismo trimestre del año 2017.  Sin embargo, es importante resaltar que el grupo de solicitudes de protección alterna la atención de las solicitudes de protección con la atención a las PQRS, por lo que para este primer trimestre se gestionó adicionalmente a la gestión misional 5.320 casos no misionales, un 45% de toda la gestión del grupo. 
</t>
  </si>
  <si>
    <t xml:space="preserve">\\trinity\Enlace_Calidad_SER\12. INDICADORES DE GESTION TABLERO DE MANDO\INDICADORES\INDICADORES 2018\1. INDICADORES DE GESTIÒN GER 2018    
\\trinity\Grupo_De_Solicitudes_De_Proteccion\3. Coordinación\2. Informes de Gestión - GSP\2. año 2018 </t>
  </si>
  <si>
    <t xml:space="preserve">Es importante resaltar que el grupo de solicitudes de protección alterna la atención de las solicitudes de protección con la atención a las PQRS, por lo que para este primer trimestre se gestionó adicionalmente a la gestión misional 5.320 casos no misionales, un 45% de toda la gestión del grupo. Es este sentido es pertinente mencionar que este indicador solo mide el 55% de la gestión total.   </t>
  </si>
  <si>
    <t xml:space="preserve">
Las principales dificultades que se presentaron y por las cuales No se dio el cumplimiento del 100% fueron:
1.  No se cuenta con el suficiente personal para suplir la necesidad en la demanda de los EXT
2. Alta rotación de personal y se presenta demoras en la atención de las solicitudes debido a las capacitaciones para el personal nuevo.
3. Existe una sobredemanda en las poblaciones de No Objeto, Servidores y Defensores por  el contexto del país.
4.  Se cumplió con la meta asignada para cada asesor del GSP, que corresponde a 6 EXT diarias y 120 EXT. al mes, pero no fue suficiente para atender la sobredemanda que se presentó en el primer trimestre
5. De igual manera en el presente trimestre, se presentó un mayor número de PQRS  y solicitudes de información de otros procesos, a las cuales se debe  dar respuesta  de inmediato, razón por la cual se presentó demoras en la atención de las solicitudes de protección. </t>
  </si>
  <si>
    <t xml:space="preserve">El indicador “Porcentaje de Solicitudes de Protección Tramitadas”, del Grupo de Solicitudes de Protección (GSP) ha dado cumplimiento del indicador en un 97,14 % para el segundo trimestre de2018.
A su vez se evidencia que de acuerdo con la información que se muestra en el informe estadístico el indicador para el mes de Junio corresponde a:
7039 Solicitudes tramitadas / 7246 Solicitudes allegadas = 97,14 %
El indicador “Porcentaje de solicitudes de protección tramitadas”, para el periodo comprendido entre abril a junio del 2018, indica un cumplimento del 97.14% en la eficacia de la gestión de la subdirección de evaluación de riesgo, no cumpliendo así con la meta propuesta del 100% y disminuyendo en un 1.07% en relación con el primer trimestre del año en curso.  Sin embargo, es importante resaltar que el grupo de solicitudes de protección alterna la atención de las solicitudes de protección con la atención a las PQRS, por lo que para este periodo se gestionó adicionalmente a la gestión misional 621 casos no misionales, un 14% de toda la gestión del grupo. Es este sentido es pertinente mencionar que este indicador solo está midiendo el 58% de la gestión total.   </t>
  </si>
  <si>
    <t xml:space="preserve">" \\trinity\Enlace_Calidad_SER\4. INFORMES OFICINA ASESORA DE PLANEACION OAPI\3. TABLERO DE MANDO - INDICADORES DE GESTION\INDICADORES\INDICADORES 2018\1. INDICADORES DE GESTIÒN GER 2018
\\trinity\Enlace_Calidad_SER\4. INFORMES OFICINA ASESORA DE PLANEACION OAPI\3. TABLERO DE MANDO - INDICADORES DE GESTION\VENCIMIENTO TERMINOS\4. VENCIMIENTO DE TERMINOS 2018\6. Junio de 2018
\\trinity\Enlace_Calidad_SER\4. INFORMES OFICINA ASESORA DE PLANEACION OAPI\2. PLAN DE ACCION\PLAN DE ACCION 2018\3. Seguimiento Plan de Acción\6. JUNIO DE 2018
\\trinity\Enlace_Calidad_SER\4. INFORMES OFICINA ASESORA DE PLANEACION OAPI\2. PLAN DE ACCION\PLAN DE ACCION 2018\3. Seguimiento Plan de Acción\6. JUNIO DE 2018
\\trinity\Enlace_Calidad_SER\3. GESTION CALIDAD\8. COMITÉ COORDINADORES Y LÍDERES DE LA S.E.R"
</t>
  </si>
  <si>
    <t xml:space="preserve">
Durante el segundo trimestre, la coordinación del Grupo de Solicitudes de Protección en conjunto con los asesores de GSP, generaron las siguientes acciones para dar cumplimiento con la meta establecida para el indicador:
• Se identificó que la ausencia de los asesores que fueron trasladados a otras áreas y que hasta el momento no han sido reemplazados; ha afectado la gestión operativa del equipo de trabajo.
• Se realizó un diagnóstico para establecer las causas de la dificultad.
• Se realizó distribución de cargas laborales entre los asesores del GSP.
• Se realizó acompañamiento y capacitación al equipo de bandejas y al equipo de GSP
• Se realizó mesa de trabajo con el equipo de PQRSD con el fin unificar criterios y ajustar responsabilidades
• La Coordinación del GSP presentó una propuesta al Subdirector de Evaluación del Riesgo Coronel Álvaro Javier López Pabón, con el objeto de que se apruebe ante el comité especial una PROYECCIÓN PLAN DEMOCRACIA AÑO 2019 y solicitud de PERSONAL FALTANTE 2018 (para las ELECCIONES AUTORIDADES LOCALES EN COLOMBIA).
• De acuerdo con la propuesta realizada por el GSP se requiere de 10 personas para atender la demanda de Solicitudes de Protección para el Plan Democracia año 2019 a partir del mes de Junio de 2019 teniendo en cuenta la curva de aprendizaje y hasta 2 meses posteriores al finalizar el periodo electoral (con equipos y puestos de trabajo).
Actualmente se requieren de manera urgente seis (6) asesores con el fin de cumplir los objetivos misionales de la coordinación y cubrir la demanda por parte de la sociedad civil para el 2018. Es pertinente señalar que esto es lo mínimo para brindar respuesta, no obstante, a las nuevas exigencias de la Corte Constitucional es necesario tres (3) personas adicionales para atender de manera más rápida a las poblaciones vulnerables*. (Con equipos y puestos de trabajo).</t>
  </si>
  <si>
    <t xml:space="preserve"> En el segundo trimestre, se presentaron las siguientes dificultades en el desarrollo de las actividades en el Grupo de Solicitudes de Protección para atender a tiempo a saber:
En el mes de mayo se incrementó el número de solicitudes allegadas en algunas poblaciones, toda vez que el  58% del total de las solicitudes atendidas fueron allegadas por cinco de estos grupos, entre los cuales se encuentran: Dirigentes, Representantes o Miembros de Grupos Étnicos con el 18%; Víctimas de Violaciones a Los DDHH e Infracciones al DIH con 14%; Dirigentes, Representantes o Activistas de Organizaciones Defensoras de Derechos Humanos con un 12%, , la población de Servidores Públicos con un 8% y Docentes con un 6%.
Durante el mes de junio fue el periodo con más solicitudes recibidas y atendidas, sin embargo, no se pudo gestionar el 100% de las solicitudes allegadas, aun cuando desde la coordinación se realizaron actividades de organización de cargas y priorización casos para cumplir con la meta, evidenciando de esta manera la falta de personal para satisfacer la necesidad del grupo</t>
  </si>
  <si>
    <t xml:space="preserve"> El indicador “Porcentaje de Solicitudes de Protección Tramitadas”, del Grupo de Solicitudes de Protección (GSP) ha dado cumplimiento del indicador en un 68,14 % para el tercer trimestre de 2018. 
A su vez se evidencia que de acuerdo con la información que se muestra en los informes estadísticos  del tercer trimestre el indicador corresponde a: 
9712 Solicitudes tramitadas / 14253 Solicitudes allegadas = 68,14 %
El indicador “Porcentaje de solicitudes de protección tramitadas”, para el periodo comprendido entre los meses de julio a septiembre del 2018, indica un cumplimento del 68,14% en la eficacia de la gestión del Grupo de Solicitudes de Protección de la subdirección de evaluación de riesgo, no cumpliendo así con la meta propuesta del 100% y disminuyendo en un 29,86% en relación al segundo trimestre del año en curso,  así mismo se evidencia que esta disminución viene de manera progresiva trimestre a trimestre y que es proporcional al número de solitudes allegadas para los mismos periodos. Sin embargo, es importante resaltar que el grupo de solicitudes de protección alterna la atención de las solicitudes de protección con la atención a las PQRS, por lo que para este periodo se gestionó adicionalmente a la gestión misional 2.205 casos no misionales, un 19% de toda la gestión del grupo.
</t>
  </si>
  <si>
    <t xml:space="preserve">"\\trinity\Enlace_Calidad_SER\4. INFORMES OFICINA ASESORA DE PLANEACIÓN OAPI\3. TABLERO DE MANDO - INDICADORES DE GESTIÓN\INDICADORES\INDICADORES 2018\1. INDICADORES DE GESTIÓN GER 2018
\\trinity\Enlace_Calidad_SER\4. INFORMES OFICINA ASESORA DE PLANEACIÓN OAPI\3. TABLERO DE MANDO - INDICADORES DE GESTIÓN\VENCIMIENTO TÉRMINOS\4. VENCIMIENTO DE TÉRMINOS 2018\9. SEPTIEMBRE de 2018
\\trinity\Enlace_Calidad_SER\4. INFORMES OFICINA ASESORA DE PLANEACIÓN OAPI\2. PLAN DE ACCIÓN\PLAN DE ACCIÓN 2018\3. Seguimiento Plan de Acción\9. SEPTIEMBRE DE 2018
\\trinity\Enlace_Calidad_SER\4. INFORMES OFICINA ASESORA DE PLANEACIÓN OAPI\2. PLAN DE ACCIÓN\PLAN DE ACCIÓN 2018\3. Seguimiento Plan de Acción\9. SEPTIEMBRE DE 2018
\\trinity\Enlace_Calidad_SER\3. GESTIÓN CALIDAD\8. COMITÉ COORDINADORES Y LÍDERES DE LA S.E.R"
</t>
  </si>
  <si>
    <t xml:space="preserve">.
A corte de 30 de septiembre  del año en curso, la capacidad gestionada  del grupo de solicitudes de protección es de 4.280 requerimientos  con un total de 38 personas.  Sin embargo, es pertinente mencionar que esta cifra es calculada teniendo en cuenta   que las (8) personas ingresadas al grupo en el mes de agosto se encuentran en una curva de aprendizaje, la cual lleva más o menos un tiempo de dos meses.
Ahora bien, si se tiene en cuenta que, el número de solicitudes allegadas al mismo corte es de 9.110 cifra mucho mayor que la capacidad de gestión del grupo, se evidencia que se presenta un incumplimiento en la y la oportunidad  de la atención a las dichas solicitudes, toda vez que se tiene una diferencia de 4.830 solicitudes que quedaran sin gestionar.  En este orden de ideas es pertinente informar que existe una insuficiencia de (10) personas para cumplir al 100% con las solicitudes allegadas al grupo de solicitudes de Protección.
</t>
  </si>
  <si>
    <t xml:space="preserve">Una de las causas es el impacto que se ha generado con el “aumento” de las solicitudes allegadas durante los meses de junio, julio, agosto y septiembre, siendo agosto y septiembre los meses con el mayor número de solicitudes recibidas en lo corrido del año 2018, con una cifra promedio de 9.470 requerimientos. En este sentido, el grupo de solicitudes de protección a pesar de todos sus esfuerzos mejorando su gestión, al punto de superar su capacidad de gestión instalada no ha logrado alcanzar la meta de los indicadores.
Otra causal del incumplimiento de los indicadores ha sido la insuficiencia de personal en el grupo de solicitudes de protección, la cual se ha generado por la rotación de contratistas, toda vez que a corte 30 de septiembre del año en curso, la capacidad mensual instalada del grupo de solicitudes de protección es de 4.280  requerimientos gestionados con un total de 38 personas, sin embargó, a la fecha están llegando un promedio de 5.711 requerimientos mensualmente (enero a septiembre), por lo que para algunos meses del año en curso la coordinación no ha logrado cumplir al 100% con la eficacia y la oportunidad. 
Por último, se puede concluir que el grupo de solicitudes de protección actualmente no cuenta con la capacidad de gestión para satisfacer la demanda de solicitudes de protección que presenta la entidad, de esta manera la coordinación del GSP deja un precedente o hace un aviso de alerta frente a la situación del aumento de las solicitudes de protección allegadas. 
</t>
  </si>
  <si>
    <t>1.1 Asignar  ordenes de trabajo a las solicitudes individuales allegadas desde el grupo de solicitudes de protección.  [11 Informes de Gestión - 25%]
1.2 Efectuar el seguimiento al cumplimiento en términos de las ordenes de trabajo, a través de datos estadísticos de GCCAR y el enlace de Calidad. 
[11 Informes de Gestión - 25%]
1.3 Realizar mesas de Trabajo bimestral con los Analistas de Evaluación del Riesgo y Coordinadores de la Subdirección de Evaluación del Riesgo para adquirir compromisos de las partes y así coadyuvar al cierre de las OT en términos.
1.4  Reportar el seguimiento bimensual al cumplimiento de los términos del consentimiento
[ Reporte Quincenal - 25%]
[ 6 Mesas de Trabajo  25%]</t>
  </si>
  <si>
    <t>OT Activas fuera de términos</t>
  </si>
  <si>
    <t xml:space="preserve">Porcentaje de cumplimiento de las actividades N° 1.1, 1.2 ,1.3 y 1.4 * 100% </t>
  </si>
  <si>
    <t xml:space="preserve">Para el primer trimestre de 2018: se realizaron las siguientes actividades para dar cumplimiento con el Plan de acción así:
1. Se realizaron tres informes estadísticos del grupo de Asignaciones de misiones de trabajo - GAMT, correspondiente a los meses de enero, febrero y marzo de 2018
2. Se presento los datos correspondientes a los datos de los indicadores de gestión del grupo de Asignaciones de misiones de trabajo - GAMT, correspondiente a los meses de enero, febrero y marzo de 2018
3. Se realizaron tres informes estadísticos de los grupos de Solicitudes de Protección, Asignaciones y del Grupo de Valoración Preliminar GVP 
4. Se   realizaron tres informes de Tablero de mando correspondiente a los meses de enero, febrero y marzo de 2018.
5. Se realizaron tres informes de seguimiento y control a órdenes extemporáneas correspondientes de los datos estadísticos de GCCAR de enero, febrero y marzo de 2018
6. Se realizaron tres informes de Vencimiento de Términos correspondientes a los meses de enero, febrero y marzo de la SER
Durante el Primer trimestre se realizó una mesa de trabajo con los analistas de Evaluación del Riesgo y los coordinadores del CTRAI y GCCAR a saber:
Acta de reunión de mesas de Trabajo con analistas de fecha: 21/02/2018: Juan Carlos Carvajal, Hernando Vanegas, Marcos Escallón Correo, Fabián Carrillo Silva, y Ángel Castillo Mosquera
Reuniones de Coordinadores de los meses de Enero y Febrero de 2018 en donde se dejaron compromisos con los analistas de Evaluación del Riesgo que presentan mayor Numero de Ots. Extemporáneas. de fecha: 09/02/2018 y 22/03/2018
7. se realizó 6 informes del cumplimiento de los términos del consentimiento, los cuales fueron remitidos por parte de coordinación de calidad al coordinador del CTRAI, con el objeto de que se tomen los correctivos a que hubiere lugar
</t>
  </si>
  <si>
    <t xml:space="preserve">\\trinity\Enlace_Calidad_SER\12. INDICADORES DE GESTION TABLERO DE MANDO\INDICADORES\INDICADORES 2018\1. INDICADORES DE GESTIÒN GER 2018    </t>
  </si>
  <si>
    <t>Las actividades programadas para dar cumplimiento con el plan de acción se realizaron de acuerdo con lo programado.</t>
  </si>
  <si>
    <t>Para la realización de las actividades programadas en el trimestre No se presentaron novedades relevantes.</t>
  </si>
  <si>
    <t xml:space="preserve">1. El Grupo de Asignaciones de Misiones de Trabajo (GAMT) ha dado un cumplimiento del indicador del 99.66 % para el segundo trimestre de 2018.
A su vez se evidencia que de acuerdo con la información que se muestra en el informe estadístico el indicador del trimestre corresponde a:
2340 Asignadas / 2348 Allegadas= 99.66 %
De igual manera se evidencia que se presentaron tres (3) informes Estadísticos por parte del GAMT, correspondiente a Abril, Mayo y Junio de 2018. 
2. A su vez se realizó el seguimiento al cumplimiento en términos de las ordenes de trabajo, a través de datos estadísticos de GCCAR y el enlace de Calidad, de los meses de Abril, Mayo, y Junio de 2018. De otra parte y de acuerdo con el informe al seguimiento de Ordenes extemporáneas remitido por la Coordinación del GCCAR, para finales del mes de Junio con corte al 30 de Junio de 2018 y de acuerdo con el  MEM18-00012582, se evidencia el resumen de las OT – EXTEMPORANEAS con más de 61 días así: febrero 7 (Ordenes entre 131- 125 días de asignación), Marzo 64 (Ordenes entre 124 – 98 días de asignación), Abril 206 (Ordenes entre 92 - 64 días de asignación) y Mayo con 7 (Ordenes entre 64 – 61 días de asignación)
3.  Se realizaron 3(tres) informes correspondientes al Vencimiento de Términos de la Subdirección de Evaluación del Riesgo de los meses de Abril, Mayo, Junio de 2018, en donde se evidencia con corte al 30/06/2018e Junio los Siguientes datos: 1516 Ordenes Activas. 216 ordenes activas extemporáneas por consentimiento y 316 Ordenes activas extemporáneas por agendar a control de calidad.
Durante el segundo trimestre de 2018 se presentaron al GVP de acuerdo con el informe de Vencimiento de términos los siguientes casos así: un total de 1977 casos, de los cuales 521 casos se presentaron en los tiempos establecidos y 1456 casos fueron presentados fuera de términos (extemporáneas).
4. La coordinación del CTRAI y GCCAR, realizaron mesas de Trabajo con los Analistas de Evaluación del Riesgo y Coordinadores de la Subdirección de Evaluación del Riesgo, dejando evidencia en Actas de reunión de mesas de Trabajo con analistas de fecha: 15/05/20180- 02/06/2018: en donde se evidencia el seguimiento y compromisos adquiridos por parte de los analistas con órdenes de Trabajo asignadas en el año 2017 y 2018.  Así mismo se evidencia a través del informe de GCCAR correspondiente al mes de Abril del Seguimiento a las ordenes extemporáneas.  
5. Se realizaron informes el seguimiento al cumplimiento de los términos del consentimiento mediante los MEM18-00009132 - MEM18-00009132 e informe correspondiente al mes de Abril de 2018 de Ordenes Extemporáneas por parte de la coordinación de GCCAR.  </t>
  </si>
  <si>
    <t>\\trinity\Enlace_Calidad_SER\4. INFORMES OFICINA ASESORA DE PLANEACION OAPI\3. TABLERO DE MANDO - INDICADORES DE GESTION\INDICADORES\INDICADORES 2018\1. INDICADORES DE GESTIÒN GER 2018
\\trinity\Enlace_Calidad_SER\4. INFORMES OFICINA ASESORA DE PLANEACION OAPI\3. TABLERO DE MANDO - INDICADORES DE GESTION\VENCIMIENTO TERMINOS\4. VENCIMIENTO DE TERMINOS 2018\6. Junio de 2018
\\trinity\Enlace_Calidad_SER\4. INFORMES OFICINA ASESORA DE PLANEACION OAPI\2. PLAN DE ACCION\PLAN DE ACCION 2018\3. Seguimiento Plan de Acción\6. JUNIO DE 2018
\\trinity\Enlace_Calidad_SER\4. INFORMES OFICINA ASESORA DE PLANEACION OAPI\2. PLAN DE ACCION\PLAN DE ACCION 2018\3. Seguimiento Plan de Acción\6. JUNIO DE 2018
\\trinity\Enlace_Calidad_SER\4. INFORMES OFICINA ASESORA DE PLANEACION OAPI\2. PLAN DE ACCION\PLAN DE ACCION 2018\3. Seguimiento Plan de Acción\6. JUNIO DE 2018</t>
  </si>
  <si>
    <t>Durante el segundo trimestre se gestionaron las siguientes actividades para dar cumplimiento con los indicadores definidos en el Plan de Acción de la Subdirección de Evaluación Riesgo a saber:
1. Durante el mes de Mayo se presentó un mayor incremento en la recepción de las solicitudes de Protección al grupo de asignaciones en un 31 % con respecto al mes de Abril de 2018.
2. La Coordinación del Grupo de Asignaciones de Misiones de Trabajo (GAMT), para el presente mes amplio el horario laboral (durante la semana incluyendo sábados y domingos del mes de Mayo) a sus funcionarios y/o contratistas, con el objeto de dar cumplimiento con las solicitudes allegadas.
3. Se solicitó al señor Coronel personal para ampliar la planta laboral y Mejorar el proceso de asignación de las Solicitudes de Protección.
4. El señor Coronel Autorizo el préstamo de dos funcionarias y/o contratistas para el mes de Mayo con el objeto de cumplir con la carga laboral presentada en este periodo.
5.De acuerdo con los requerimientos de personal para apoyar las actividades relacionadas con la asignación de órdenes de Trabajo se nombró una persona en provisionalidad.
6. El día 27-06-2018 llego a nuestro Grupo de Trabajo un apoyo a las labores diarias, sin embargo, se considera necesario que llegue otra personal adicional, que permita el cumplimiento de objetivos sin necesidad de extender las jornadas laborales 
7. De igual manera la actividad propia de la gestión del grupo de misiones de trabajo se ve afectado significativamente debido a la capacitación e inducciones de la persona nueva.
8. Una dificultad que se presenta en el grupo de colaboradores del grupo de asignaciones en el estado de salud de un funcionario que constantemente está incapacitada, razón por la cual se retrasa las actividades propias de las asignaciones de las órdenes de Trabajo.
9. Desde la coordinación del CTRAI se realizó seguimiento mediante correos y llamados de atención a los analistas que presentan ordenes de Trabajo extemporáneas y consentimientos fuera de términos
10. Mesas de Trabajo con los analistas con mayor número de Ots de acuerdo con el informe seguimiento órdenes de trabajo y consentimientos asignados para los años 2017 y 2018, que se encuentran fuera de términos.
10. Seguimientos por parte de la coordinación del CTRAI, mediante correos electrónicos en donde se les informa a los analistas cerrar las Ots con más de 61 días de asignación.
11. Solicitud mediante correos electrónicos de subir los consentimientos pendientes los cuales cumplieron con los tiempos establecidos en el procedimiento.</t>
  </si>
  <si>
    <t xml:space="preserve"> Se presenta dificultad en los Archivos mensuales de informes que arroja la Plataforma S.E.R.  La plataforma S.E.R, genera mensualmente el archivo con el que se elaboran periódicamente informes, sin embargo, se deben efectuar verificaciones manuales que permitan separar las Ordenes de Trabajo autorizadas por primera vez, de aquellas reasignadas de otros meses y de aquellas autorizadas, reasignadas en el mismo mes, lo que conlleva a demoras administrativas. Cómo acción se le ha solicitado de manera verbal y a través actas al Ingeniero David Lara, la revisión del tema mencionado, pero hasta el momento no se ha logrado tener una respuesta pertinente para mejorar el proceso en este aspecto.</t>
  </si>
  <si>
    <t xml:space="preserve">
El Grupo de Asignaciones de Misiones de Trabajo (GAMT) ha dado un cumplimiento del indicador del 100 % para el tercer trimestre de 2018.
A su vez se evidencia que de acuerdo con la información que se muestra en el informe estadístico el indicador del trimestre corresponde a:
2680 Asignadas / 2680 Allegadas= 100 %
De igual manera se evidencia que se presentaron tres (3) informes Estadísticos por parte del GAMT, correspondiente a Julio, Agosto y Septiembre de 2018. 
2. De otra parte se realizó el seguimiento al cumplimiento en términos de las órdenes de trabajo, a través de datos estadísticos de GCCAR y el enlace de Calidad, de los meses de Julio, Agosto, y Septiembre de 2018 (3 informes).  
Así mismo y de acuerdo con el informe al seguimiento de Ordenes extemporáneas remitido por la Coordinación del GCCAR, para finales del mes de Septiembre con corte del 2 de Octubre de 2018 y de acuerdo con el  MEM18-00019649,  se evidencia el resumen de las OTs con más de 61 días de extemporaneidad, así mismo en el mismo informe se evidencian un total de 2087 órdenes de trabajo activas de las cuales 420 se encuentran extemporáneas así: Abril 2, Mayo 19, Junio 82, julio316, Agosto 1, Septiembre 0 y Octubre 0.
Así mismo,  se evidencia el seguimiento  al consentimiento pendientes así: Abril 0, Mayo 1, Junio 2, Julio 15, Agosto 68, Septiembre 126 y Octubre 0.
3.  Se realizaron 3(tres) informes correspondientes al Vencimiento de Términos de la Subdirección de Evaluación del Riesgo de los meses de Julio, Agosto, Septiembre de 2018, en donde se evidencia con corte al 30/09/2018 los Siguientes datos: 2112 Ordenes Activas. 226 órdenes activas extemporáneas por consentimiento y 499 Órdenes activas extemporáneas por agendar a control de calidad.
Durante el tercer trimestre de 2018 se presentaron al GVP de acuerdo con el informe de Vencimiento de términos los siguientes casos así: un total de 1745 casos, de los cuales 469 casos se presentaron en los tiempos establecidos y 1276 casos fueron presentados fuera de términos (extemporáneas).
4. La coordinación del CTRAI y GCCAR, realizaron mesas de Trabajo con los Analistas de Evaluación del Riesgo y Coordinadores de la Subdirección de Evaluación del Riesgo, dejando evidencia en Actas de reunión de mesas de Trabajo con analistas de los meses de Junio y  Julio de fecha 02/08/2018, Agosto y Septiembre de 2018: en donde se evidencia el seguimiento y compromisos adquiridos por parte de los analistas con órdenes de Trabajo asignadas en el año 2018.  
5. Se realizaron informes el seguimiento al cumplimiento de los términos del consentimiento mediante los informes de Calidad de los meses de Julio, Agosto y Septiembre de Ordenes Extemporáneas por parte de la coordinación de GCCAR.
</t>
  </si>
  <si>
    <t xml:space="preserve"> "\\trinity\Enlace_Calidad_SER\4. INFORMES OFICINA ASESORA DE PLANEACIÓN OAPI\3. TABLERO DE MANDO - INDICADORES DE GESTIÓN\INDICADORES\INDICADORES 2018\1. INDICADORES DE GESTIÓN GER 2018
\\trinity\Enlace_Calidad_SER\4. INFORMES OFICINA ASESORA DE PLANEACIÓN OAPI\2. PLAN DE ACCIÓN\PLAN DE ACCIÓN 2018\3. Seguimiento Plan de Acción\9. SEPTIEMBRE DE 2018
\\trinity\Enlace_Calidad_SER\3. GESTIÓN CALIDAD\8. COMITÉ COORDINADORES Y LÍDERES DE LA S.E.R"
INFORME VENCIMIENTO DE TERMINOS, INFORME ESTADISTICO GRUPO DE SOLICITUDES DE PROTECCION, INFORMES DE GESTIÓN DEL GRUPO DE ASIGNACIONES DE ORDENES DE TRABAJP,  INFORME DE ORDES DE TRABAJO DEL GRUPO DE CONTROL DE CALIDAD.</t>
  </si>
  <si>
    <t xml:space="preserve">Durante el tercer trimestre, al grupo del CTRAI ingresaron 17 nuevos analistas de Evaluación del Riesgo completando un total de 180 analistas para el CTRAI que corresponde al 90% de los 200 analistas requeridos en la planta de personal, con el objeto de cumplir en oportunidad con las solicitudes allegadas a la Subdirección. Este seguimiento es realizado de acuerdo con los requerimientos de personal solicitados en los MEM18-0003292 de fecha 19 de Febrero de 2018, y recabado mediante memorandos MEM18-00012525 de fecha 04 de Julio de 2018 y MEM18-00012908 de fecha 09 de Julio de 2018.
De otra parte, se realizó seguimiento de las actividades realizadas al coordinador del CTRAI de la Subdirección de Evaluación del Riesgo, en donde se evidencio la gestión realizada durante el trimestre del ingreso de nuevos analistas (17) para la S.E.R. dejando evidencia a través del acta de fecha 18/09/2018.
De igual manera y de acuerdo con la información suministrada por los coordinadores del GCCAR y CTRAI, se realizó inducción y capacitación de los nuevos analistas de evaluación del Riesgo dejando evidencia de dicha actividad mediante acta de Inducción de fecha de Julio y Agosto de 2018 de correo de fecha 08/08/2018 y 17/08/2018.
Desde la coordinación del GCCAR, se esta realizando la revisión de los casos objeto de estudio más al detalle y de acuerdo con los lineamiento del Protocolo de Calidad con el objeto que los analistas de Evaluación del Riesgo lean y utilicen dicho documento, es por ello que para el tercer trimestre se incrementó el número de casos devueltos por parte de los asesores de calidad en un 16.98% con relación al segundo trimestre. 
</t>
  </si>
  <si>
    <t xml:space="preserve">Durante este periodo se solicitó, por parte de la coordinación de GCCAR al Subdirector de Evaluación del Riesgo, realizar jornadas de fortalecimiento para los analistas del CTRAI por parte de los asesores de calidad, en técnicas de entrevistas, ponderación de la matriz, síntesis de información, conclusiones y demás requerimientos de obligatorio cumplimiento del protocolo, análisis de casos entre otros, el cual pretende atender las necesidades de los analistas con respecto a la evaluación del riesgo y las actividades propias en campo. Otros resultados que se quieren obtener es mejorar las evaluaciones del riesgo con los criterios de control de calidad en cuanto a la totalidad de las etapas de la evaluación del riesgo, así como los indicadores de gestión, tiempos de respuestas y desempeño de la entidad 
Durante el tercer trimestre de 2018, se han realizado (5) cinco jornadas de fortalecimiento en temas concretos, con el objeto de robustecer el proceso de Evaluación del riesgo de las solicitudes de Protección allegadas a la Unidad Nacional de Protección.
Las jornadas de fortalecimiento se programan durante tres días semanalmente, con los siguientes temas a saber:
* Presentación coordinadores y líderes del Proceso
* Técnicas de entrevistas y Grupo Poblacional
* Protocolo y Matriz
* Casuística
Así mismo, se han realizado jornadas de fortalecimiento en las siguientes ciudades:
* Bucaramanga
* Medellín
* Cali
* Ibagué
* Villavicencio
</t>
  </si>
  <si>
    <t>Aumentar la  eficacia de las Evaluaciones de Riesgo de la Ruta de Protección Colectiva</t>
  </si>
  <si>
    <t>1.1 Asignar  ordenes de trabajo a las solicitudes colectivas allegadas desde el grupo de solicitudes de protección. 
[11 Informes de Gestión - 25%]
2.2 Realizar los Talleres concertados con los Grupos y comunidades de acuerdo a las Órdenes y mandatos legales
[15 Talleres realizados - 25%]
2.3 Realizar los Pre-Comités con las diferentes Entidades que tienen competencia de acuerdo al caso evaluado [15 Pre-Comités realizados - 25%]
2.4 Presentar los casos ante el CERREM Colectivo con el propósito de definir la Hoja de Ruta referenciada en la Resolución 1085 de 2015
[15 Casos presentados - 25%]</t>
  </si>
  <si>
    <t xml:space="preserve">Ruta de Protección Colectiva </t>
  </si>
  <si>
    <t xml:space="preserve">Número de Talleres realizados durante el Trimestre / Número de Talleres programados  durante el Trimestre </t>
  </si>
  <si>
    <t xml:space="preserve">1. Al construir el indicador se estableció que cada trimestre tenga una meta diferente de presentación de talleres al CERREM así: Primer trimestre,2, Segundo trimestre 5, Tercer trimestre 5, Cuarto trimestre 3, Para un total de 15 casos presentados al CERREM durante el año vigente. Las metas varían por la demanda de solicitudes presentadas a la UNP. 
2. Para el primer trimestre  se presentaron 3 talleres que supero la meta establecida, esto  debido a que se  planearon  2 talleres y se presentaron 3.
2. El equipo de colectivos realizaron las siguientes actividades durante el trimestre: 3 reuniones de acercamiento, 2 talleres con comunidades y/o comunidades, 7 Precomites y 3 casos presentados ante el CERREM Colectivo.
3. Durante el Primer trimestre de 2018: El Equipo de Colectivos del Proceso de Evaluación del Riesgo, de acuerdo con los objetivos para este trimestre, presentó ante el CERREM Colectivo los siguientes talleres:
- 14/02/2018 se realiza CERREM de seguimiento para el caso de Nuevo Espinal OT22 en el marco del seguimiento a medidas de la Dirección de Derechos Humanos del Ministerio del Interior.
-  08/03/2018 Asociación de Consejos Comunitarios del Norte del Cauca. ACONC.
-  23/03/2018 CERREM COLECTIVO CONSEJO COMUNITARIO ODEMAP MOSQUERA SUR (OT 26) en Tumaco Nariño.
</t>
  </si>
  <si>
    <t xml:space="preserve">Los soportes de los expedientes de los casos presentados ante el CERREM se encuentran evidenciados en el enlace de Trinity:
\\trinity\Subdireccion_de_Evaluacion_del_Riesgo\Grupo_Colectivos
\\trinity\Enlace_Calidad_SER\12. INDICADORES DE GESTION TABLERO DE MANDO\INDICADORES\INDICADORES 2018\1. INDICADORES DE GESTIÒN GER 2018    </t>
  </si>
  <si>
    <t>Las actividades programadas para la realización de los Precomites-talleres y casos presentados al CERREM colectivo se realizaron de acuerdo con lo planeado por el Equipo de Colectivos</t>
  </si>
  <si>
    <t>Durante el segundo trimestres se presentaron las  siguientes actividades para dar cumplimiento con la presentación de los casos al CERREM Colectivo así:
ACERCAMIENTOS:
1. 20/04/2018 Pastoral Social de Buenaventura
2. 03/04/2018 Consejo Comunitario Zanjón de garrapatero.
3. 19/04/2018 Comité del Paro Cívico de Buenaventura para vivir con dignidad.
4. 17/04/2018 Reunión de Acercamiento con la Comunidad del Consejo Regional Indígena del Cauca – CRIC, (zona 1 y zona 2).
5. 19/04/2018 Resguardo Indígena Hojal La Turbia del Pueblo Awá.
6. 26/04/2018 Corporación Acción Humanitaria por la Convivencia y la Paz del Nordeste Antioqueño – CAHUCOPANA.
7. 19/04/2018 ACIVA R.P ASOCIACIÓN DE CABILDOS INDIGENAS DEL VALE DEL CAUCA REGIÓN PACIFICO 
8. 18/05/2018 RESGUARDO INDIGENA NUEVO PITALITO, COMUNIDAD CHAMAPURO PUEBLO  WOANNAN
9. 22/05/2018 COMUNIDADES MAPAYERRI Y SIKUANI - VICHADA
10. 31/05/2018 RESGUARDO RENACER AWÁ – BARBACOAS
11. 10/05/2018 – Reunión de Acercamiento con la Fundación para el Medio Ambiente y la Paz en Colombia – FUMPAZ
12. 23/05/2018 Resguardo indígena Yurayaco
13. 31/05/2018 – Reunión de Acercamiento con la Comunidad Emberá Katio del Resguardo Indígena Mondó–Mondocito
14. 14/06/2018. Proceso Comunidades Negras – Palenque Regional el Congal OT 59
15. 22/06/2018. Caso: Resguardo indígena Gito Dokabú OT 63
16. 08/06/2018 caso AFROVIC OT 61 
17. 18/06/2018 caso Asociación de autoridades indígenas Wayúu – Shipia Wayúu OT 60
 TALLERES:
1. 06 y 07 de abril:  Resguardo Urada Jiguamiandó 
2. 19 y 20 de abril. Comunitario Mayor del Río Baudó y sus Afluentes (ACABA) 
3. 20/04/2018 –Comunidad del Consejo Comunitario de Veredas Unidas de Tumaco – Nariño.
4. 19/04/2018 12 FAMILIAS VEREDAS EL VERGEL Y ELPEDREGAL 
5. 21 y 22/05/2018 – Taller de Evaluación de Riesgo Colectivo (zona norte, nororiente y occidente) del Consejo Regional  Indígena del  Cauca – CRIC – OT 62.
6. 29 y 30 /05 /2018 Cahucopana. OT 53
7. 6-7/06/2018 OT.40 Consejo Comunitario Zanjón de Garrapatero 
8. 14/06/2018 15/06/2018 Consejo Comunitario de las Comunidades Negras de Domingodó OT 45
9. 20/06/2018 21/06/2018 caso Resguardo Indígena Nuevo Pitalito OT 39
10. 19 y 20 06/2018 caso AFROVIC OT 61
11. 19 y 20 de Junio (Tumaco) Taller de Valoración de Riesgo Colectivo Resguardo Renacer Awá (OT. 47).
12. 21 y 22 de junio Resguardo indígena Yurayaco, OT. No. 50. 
PRECOMITES:
Se realizo durante el trimestre 18 (Diez y Ocho) PRECOMITÈS para los siguientes colectivos: 
Narrar para Vivir, Liga de Mujeres Desplazadas, Cabildo Indígena Siona Bajo Santa Elena, COCOMASUR, CERRO TETA, RESGUARDO INDIGENA NUEVO PITALITO, COMUNIDAD CHAMAPURO PUEBLO WOANNAN, RESGUARDO INDIGENA NUEVO PITALITO, COMUNIDAD CHAMAPURO PUEBLO WOANNAN, CONSEJO COMUNITARIO COCOMOPOCA, RESGUARDO UARADA JIGUAMIANDO, Cabildo Indígena SIONA Bajo Santa Elena, VEREDAS UNIDAS; Narrar para Vivir OT 32;2. Fuerza Mujeres Wayúu, ACONC CERRTO TETA, CORDATEC, Caso OT. No. 17, Caso OT. No. 30, Cabildo Indígena Siona OT 34, Consejo Comunitario ACABA (OT. 18)
CASOS PRESENTADOS AL CERREM COLECTIVO:
1. 06/04/2017 ACIMA y AIPEA
2. 27/04/2017 Se presenta CERREM de la Liga de mujeres desplazadas en virtud de la OT27
3. 13/04/2018 Consejo Comunitario de Comunidades Negras de la Cuenca del Rio Tolo y Zona Costera Sur – COCOMASUR 
4. 11/05/2018 Narrar para vivir 
5. 31/05/2018 Fuerza de Mujeres Wayúu.
6. 2/06/2018 caso 12 Familias Campesinas Desplazadas  Veredas El Vergel y El Pedregal (OT 35)
7. 07/06/2018 caso Consejo Comunitario de la Organización Popular y Campesina del Alto Atrato – COCOMOPOCA- (OT. 29)
8. 07/06/2018 caso Resguardo Indígena Urada Jiguamiandó (OT 36).
9. 29/06/2018, CERREM Colectivo de La Corporación Defensora del Agua, Territorio y Ecosistemas – CORDATEC. OT. No. 17
SEGUIMIENTO DE CASOS PRESENTADOS AL CERRREM COLECTIVO: 
1. CERREM DE SEGUIMIENTO COMUNIDAD INDIGENA WAYUU DE NUEVO ESPINAL
2. CERREM DE SEGUIMIENTO CASO RENACER NEGRO
3. CERREM DE SEGUIMIENTO CASO ALTO MIRA Y FRONTERA
4. CERREM DE SEGUIMIENTO CASO AUTORIDADES INDIGENAS DE BOJAYA (ASOCIACIONES CAMAIBO, DRUA WANDRA Y ACIRUP).
5. CERREM DE SEGUIMIENTO CASO CHIDIMA TOLO Y PESCADITO
6. CERREM DE SEGUIMIENTO CASO NUEVA ESPERANZA BARBACOAS
7. CERREM DE SEGUIMIENTO CASO LA LARGA TUMARADÓ
8. CERREM DE SEGUIMIENTO CASO SEMBRAR
9. CERREM DE SEGUIMIENTO CASO ALTO ANDAGUEDA</t>
  </si>
  <si>
    <t xml:space="preserve">\\trinity\Enlace_Calidad_SER\4. INFORMES OFICINA ASESORA DE PLANEACION OAPI\10. INDICADOR DNP
\\trinity\Enlace_Calidad_SER\4. INFORMES OFICINA ASESORA DE PLANEACION OAPI\2. PLAN DE ACCION\PLAN DE ACCION 2018\3. Seguimiento Plan de Acciòn\6. JUNIO DE 2018
Correo informativo de la actualización de la base de datos del Grupo de Colectivos en la carpeta compartida a través del correo electrónico de fecha09/07/2018
\\trinity\Enlace_Calidad_SER\5. INFORMES CONTROL INTERNO\PLAN DE MEJORAMIENTO 2018\PLAN DE MEJORAMIENTO 2018\4. EVIDENCIA PLAN DE MEJORAMIENTO 2017\4. COLECTIVOS
 \\trinity\Enlace_Calidad_SER\3. GESTION CALIDAD\8. COMITÉ COORDINADORES Y LÍDERES DE LA S.E.R </t>
  </si>
  <si>
    <t>Las actividades programadas para la realización de los Precomité-talleres y casos presentados al CERREM colectivo se realizaron de acuerdo con lo planeado por el Equipo multidisciplinario de colectivos.
De igual manera se evidenció a través de Reunión de Coordinadores de la Subdirección de Evaluación del Riesgo los siguientes aspectos con el objeto de Mejorar el Proceso de Evaluación del Riesgo Colectivo así:
1. Se proyectó MEM17-00000675 (Anteproyecto presupuestal 2018): Se solicita aumento del equipo de profesionales encargados de la evaluación de riesgo colectivo
2. Se han realizado reuniones con la representante legal del operador AV&amp;T SAS para acelerar el proceso de desembolso y la optimización del recurso: Pago de desembolsos de acuerdo con el convenio 495/2018
3. Se han realizado reuniones con ACNUR e intercambio de información con Consejo Noruego Para Refugiados: ACNUR financia tres consultores externos que prestan servicios profesionales en la Ruta de Protección Colectiva. NRC no dispone de recursos para implementación de medidas ni consultores externos. 
4. De acuerdo con la reunión de coordinadores el Coronel Solicito al Líder de Colectivos propuesta para la estructura del Grupo de Colectivos.
5. Así mismo se solicita puestos de trabajo para el Equipo Multidisciplinario, instalar conectividad y redes eléctricas (nuevos analistas de Evaluación del Riesgo Colectivo).
6. De acuerdo con los hallazgos por parte de la Auditoria realizado por control Interno, se evidenció la falencia de la información por parte del Grupo de Colectivos hacia el grupo del GAEP, razón por la cual la líder del Colectivos organizó y actualizó la base de datos con la información histórica de los estudios de riesgo colectivo, la cual se cargará en la Carpeta compartida por parte del Grupo de Colectivos.
7. Se observa de manera positiva un considerable incremento en las actividades desarrolladas por el equipo de analistas, respuesta oportuna a las solicitudes de protección y mayor optimización de los recursos asignados a través del proyecto de inversión.</t>
  </si>
  <si>
    <t xml:space="preserve">Durante el segundo trimestre de 2018 se presentaron las siguientes dificultades en el desarrollo de las actividades del Grupo Multidisciplinario de Colectivos a saber:
Se evidenció que el Ministerio de Hacienda y de acuerdo con él Decreto 662 del 17/04/2018, ha retirado los recursos que se utilizan para adelantar la evaluación de Riesgo Colectivo, debido a esto se crea un traumatismo por posibles incumplimientos en la implementación y desarrollo de la Ruta de Protección Colectiva.
Se evidencia descocimiento del procedimiento de Riesgo Colectivo por parte de los analistas, para ellos se realizará Proceso de fortalecimiento de los conceptos básicos de la ruta de protección colectiva, ejercicio práctico y definición de tareas en la primera mesa técnica ACNUR – UNP.
Diferencias entre los equipos de trabajo, para ello se reorganizarán los equipos de trabajo identificando perfiles y Ots Activas, con el objeto de conformar 8 equipos de trabajo.
Otra dificultad evidenciada por parte de la Líder de colectivos es la necesidad de atender los temas de calidad con mayor rigurosidad, mediante un Planteamiento de un procedimiento de control de calidad y ampliación del proceso de estudios de riesgo colectivo, con el objeto de Definir una estructura para la ruta de protección colectiva.
</t>
  </si>
  <si>
    <t xml:space="preserve">
Durante el tercer trimestre se presentaron seis (6) casos al CERREM colectivo, dando cumplimiento CON la meta establecida para este periodo.  A continuación se describen  casos al CERREM Colectivo así:
1.13/07/2018 caso Consejo Comunitario Veredas Unidas, un Bien Común OT 37 
2.18/07/2018 caso 12 Familias Desplazadas de las Veredas El Vergel y El Pedregal OT 35 
3. 27/07/2018 Se presentaron los resultados del estudio de riesgo colectivo correspondiente a la OT-34 Cabildo Indígena YÓCOROBË Bajo Santa Elena ante el Comité de Evaluación del Riesgo y Recomendación de Medidas CERREM.   
4.06/08/2018 caso 12 Familias Desplazadas de las Veredas El Vergel y El Pedregal OT 035
5. En cumplimiento de la Orden de trabajo No. 18 consejo Comunitario Mayor Rio Buado y sus Afluentes. ACABA.
6. Resguardo indígena Gito Dokabú - OT 63.  El viernes, 24 de septiembre se realizó el CERREM en la Gobernación de Risaralda. Es importante señalar que dentro de la hoja de ruta quedan incluidas 8 medidas de las 16 propuestas
SE REALIZARON LOS SIGUIENTES ACERCAMIENTOS: 
1.13/07/2018 Caso Consejo Comunitario de Cabeceras de Bajo San Juan en Buenaventura OT 71.
2.18 /07/18 Consejo Comunitario Bocas de Chicao (OT. 73)
3. Reunión de Acercamiento con el Resguardo Indígena Nasa Emberá Chami – La Delfina OT No. 79
4.18/07/2018. Caso: Resguardo indígena Catrú, Dubasa y Ancoso - OT 64
5. 25/07/2018 caso Resguardo Indígena Nasa Embera Chami La Delfina  OT 79
6. 26/07/02018 caso  Resguardo Indígena Chachajo OT 68
7. 27/07/2018 OT-72 Consejo Comunitario la Madre
8. 05/07/2018 caso Resguardo Indígena Guna DUle del Río Arquía OT 66
9. 05/07/2018 caso Consejo Comunitario Apartadó Buenavista OT 69 
10. 31/07/2018 caso Resguardo Indígena Unificado Embera Chamí del Río San Juan OT 78
11. 10/08/2018. Caso: ASOMUPROCA – OT 51.
12. 13/08/2018. Caso: La Asociación Nacional de Mujeres Campesinas, Negras e Indígenas de Colombia –ANMUCIC – OT 68.
13. 30/08/2018 Reunión de acercamiento OT43 Resguardo Indígena Embera Katio de Alto Sinú y Rio Verde
14. 28/08/2018 Reunión de acercamiento OT42 Resguardo Indígena Embera Katio de DOCHAMA.
15. 29/08/2018 Reunión de acercamiento OT44 Cabildo Mayor del Resguardo KARAGABY.
16. 01/08/2018 Asociación Campesina Municipal de Usuarios de Pitalito - ANUC OT 80
17. 04/09/2018 caso Rio Naya Orden de Trabajo No. 77
18. 08/09/2018 caso Movimiento Ríos Vivos Antioquia OT 86
19. 17/092018 caso Federación Agrominera del Sur de Bolívar FEDEAGROMISBOL OT 81
21. 17/09/2018 caso Asociación de Autoridades del Pueblo Wounaan - Wondeko OT 84
22. 21/09/2018. Caso: RESGUARDO INDÍGENA PIOYÁ – OT 52.
SE REALIZARON LOS SIGUIENTES TALLERES:
1. 3 /7 /2018 PCN-PALENQUE REGIONAL EL CONGAL, OT No. 59.
2. 26 y 27 de julio  Resguardo Indígena Embera Katio Mondo Mondocito O.T No. 46 en el municipio de Tadó-Choco. 
3. 24 y 25/07/2018 Resguardo indígena Gito Dokabú – OT   
4. 04-06/07/2018 caso Asociación de Cabildos Indígenas del Valle del Cauca Región Pacifico ACIVA R.P.  OT 56 
5. 4-5-6/07/2018 Se desarrollaron los Talleres de Valoración de Riesgo Colectivo en virtud de la OT-49 Comité del paro cívico de Buenaventura (Ejecutivo-Central) y la OT-55 Secretariado Diocesano de Pastoral Social de Buenaventura.  
6. 25/07/2018 y 26/07/2018 caso Resguardo Indígena del Río Arquía OT 66
7. El 01 y 02 de Agosto se realizó el Taller de Evaluación de Riesgo el colectivo Consejo Regional Indígena del Cauca – CRIC (Zona Sur y Zona Centro), O.TNo. 62, en Popayán. 
8. El 03 y 04 de agosto se realizó el Taller de Evaluación del Riego para el colectivo "FUMPAZ" O.T No. 54, en la Bogotá.
9. El 16 y 17 de agosto se realizó el Taller de Evaluación de Riesgo para el “Resguardo Indígena Hojal la Turbia” O.T 33, en Tumaco-Nariño.
10.  11/09/2018 – 12/09/2018. Caso: ASOMUPROCA – OT 51
11.  13 y 14/09/2018: Consejo Regional Indígena del Cauca- taller No. 4
12.  19/09/2018 al 20/09/2018 caso Asociación de Autoridades Indígenas Wayúu  -Shipia Wayúu OT 60
13.  20 y 21/09/2018: Apartado Buenavista Orden de Trabajo No. 69 5. 
14.  20 y 21 de septiembre de 2018: Se realizó el taller de valoración del riesgo para la OT No. 71 Consejo Comunitario de Cabeceras  
15. Bajo San Juan en Buenaventura.
SE REALIZARON LOS SIGUIENTES PRE-COMITÉS:
1. CONSEJO COMUNITARIO ACABA (OT. 18)
2. RESGUARDO RENACER AWÁ (OT. 47) 
3. Asociación de Cabildos Indígenas del Valle del Cauca Región Pacifico ACIVA R.P.  OT 56
4. Fundación de Afrocolombianos Víctimas del Conflicto Armado OT 61
5. Asociación de Autoridades Wayúu – SHIPIA WAYÚU OT 60
6. Resguardo Indígena Guna Dule del Río Arquía OT 66  
7. Resguardo Indígena Unificado Embera Chamí del Río San Juan OT 78
8. Asociación Campesina Municipal de Usuarios de Pitalito - ANUC OT 80
9. Resguardo Indígena Ríos Juruvudá Chori y Alto Baudó OT 65 (equipo 8)
10. Consejo Comunitario Alto Piñuña - La Chirpa OT 70 (equipo 8)
11. Resguardo Indígena Nasa – Embera Chamí de la Delfina OT 79 (equipo 8)
13. Resguardo indígena Gito Dokabú 
14. Resguardo indígena Gito Dokabú - OT 63
15. Consejo Comunitario Cerro Teta.
16. Consejo Comunitario Zanjón de Garrapatero.
17. Comité del paro Cívico de Buenaventura.
18. Asociación de Afrocolombianos Víctimas del Conflicto Armado - AFROVIC 30/08/2018 Dirección para Comunidades Negras, Raizales y Palenqueras 
19. Resguardo Indígena de Arquía
20. Resguardo Renacer Awá.
21. Asociación de Cabildos Indígenas del Valle del Cauca Región Pacifico  
22. Consejo Comunitario de las Comunidades Negras de Domingodó 
23. Resguardo Indígena Nuevo Pitalito  
24. Resguardo Indígena Mondo Mondocito O.T No. 46 y Resguardo Indígena Hojal la Turbia 24/08/2018 Pre-comité con la Consejería Presidencial para la Equidad      de la Mujer.
25. Consejo Comunitario Zanjón de Garrapatero
26. Resguardo Indígena Yurayaco
27. Mondocito OT 46
28. Hojal La Turbia 
29. Sumapaz
30. Comunidad Indígena Renacer Awá  
31. Resguardo Indígena Arquía OT Arquía
32. AFRIVIC  
33. Gito Dokabú  
34. 12 pre – comités Resguardo Indígena Nuevo Pitalito  
35.  27/09/2018 al 28/09/2018 caso Asociación Campesina de Usuarios de Pitalito -  ANUC Pitalito OT 80
36.  Taller de Valoración de Riesgo Colectivo que se realizó en Buenaventura el 19-22 de septiembre de 2018 OT 79 La Delfina.
37.  OT 038 Consejo Comunitario Manos Amigas del Patía Grande 20 – 21/092018
 </t>
  </si>
  <si>
    <t xml:space="preserve">\\trinity\Enlace_Calidad_SER\4. INFORMES OFICINA ASESORA DE PLANEACION OAPI\10. INDICADOR DNP
\\trinity\Enlace_Calidad_SER\4. INFORMES OFICINA ASESORA DE PLANEACION OAPI\2. PLAN DE ACCION\PLAN DE ACCION 2018\3. Seguimiento Plan de Acciòn\9. SEPTIEMBRE DE 2018
Correo informativo de la actualización de la base de datos del Grupo de Colectivos en la carpeta compartida a través del correo electrónico de fecha  03/10/2018
\\trinity\Enlace_Calidad_SER\5. INFORMES CONTROL INTERNO\PLAN DE MEJORAMIENTO 2018\PLAN DE MEJORAMIENTO 2018\4. EVIDENCIA PLAN DE MEJORAMIENTO 2017\4. COLECTIVOS
 \\trinity\Enlace_Calidad_SER\3. GESTION CALIDAD\8. COMITÉ COORDINADORES Y LÍDERES DE LA S.E.R 
</t>
  </si>
  <si>
    <t xml:space="preserve">La principal actividad evidenciada durante este tercer trimestre de acuerdo con la Gestión realizada por coordinador de la Subdirección de Evaluación del Riesgo la modificar la Resolución 880 de 07 de  Diciembre de 2016,  por el cual se crean y organizan los grupos internos de trabajo  de la unidad Nacional de Protección adicionando el Grupo Evaluación de Riesgo Colectivo (GERC), mediante resolución 1258 de 2018 (29 de agosto de 2018) 
Se fortalecio el Grupo de Colectivos con nuevos grupos de Trabjo con el objeto de realizar una mayor atención a la solicitudes de protección allegados por los grupos y comunidades objeto </t>
  </si>
  <si>
    <t xml:space="preserve">la principal dificultad presentada es la destinación presupuestal para la realización de talleres; sin embargo, para el mes en cuestión también se pudo contar con la cooperación de ACNUR, lo que dio nuevamente la continuidad a los estudios de riesgo colectivo. Finalmente el indicador de CERREM de seguimiento, se reporta en cero, pero la ejecución del mismo está sujeta a la convocatoria por parte del Ministerio del Interior y la Secretaria técnica del CERREM. </t>
  </si>
  <si>
    <t>Seguimiento a la ruta de protección colectiva</t>
  </si>
  <si>
    <t>Implementación Ruta de Protección Colectiva</t>
  </si>
  <si>
    <t>Total de casos presentados ante el CERREM Colectivo</t>
  </si>
  <si>
    <r>
      <rPr>
        <b/>
        <sz val="8"/>
        <rFont val="Calibri"/>
        <family val="2"/>
        <scheme val="minor"/>
      </rPr>
      <t xml:space="preserve">ANÁLISIS DEL RESULTADO DEL INDICADOR: </t>
    </r>
    <r>
      <rPr>
        <sz val="8"/>
        <rFont val="Calibri"/>
        <family val="2"/>
        <scheme val="minor"/>
      </rPr>
      <t xml:space="preserve">
1. Al construir el indicador se estableció que cada trimestre tenga una meta diferente de presentación de talleres al CERREM así:
  • Primer trimestre, meta 2 
  • Segundo trimestre, meta 5
  • Tercer trimestre, meta 5
  • Cuarto trimestre, meta 3
Para un total de 15 casos presentados al CERREM durante el año vigente. Las metas varían por la demanda de solicitudes presentadas a la UNP. 
</t>
    </r>
    <r>
      <rPr>
        <b/>
        <sz val="8"/>
        <rFont val="Calibri"/>
        <family val="2"/>
        <scheme val="minor"/>
      </rPr>
      <t>NOTA:</t>
    </r>
    <r>
      <rPr>
        <sz val="8"/>
        <rFont val="Calibri"/>
        <family val="2"/>
        <scheme val="minor"/>
      </rPr>
      <t xml:space="preserve">
P</t>
    </r>
    <r>
      <rPr>
        <b/>
        <sz val="8"/>
        <rFont val="Calibri"/>
        <family val="2"/>
        <scheme val="minor"/>
      </rPr>
      <t>ara el primer trimestre se obtuvo el 150% de cumplimiento de la meta, esto debido a que la meta establecida eran 2 talleres y se presentaron 3.</t>
    </r>
    <r>
      <rPr>
        <sz val="8"/>
        <rFont val="Calibri"/>
        <family val="2"/>
        <scheme val="minor"/>
      </rPr>
      <t xml:space="preserve">
2. Durante el Primer trimestre de 2018: El Equipo de Colectivos del Proceso de Evaluación del Riesgo, de acuerdo con los objetivos para este trimestre, presentó ante el CERREM Colectivo los siguientes talleres:
   - 14/02/2018 se realiza CERREM de seguimiento para el caso de Nuevo Espinal OT22 en el marco del seguimiento a medidas de la Dirección de Derechos Humanos del Ministerio del Interior.
   -  08/03/2018 Asociación de Consejos Comunitarios del Norte del Cauca. ACONC.
   -  23/03/2018 CERREM COLECTIVO CONSEJO COMUNITARIO ODEMAP MOSQUERA SUR (OT 26) en Tumaco Nariño.
4. Para la realización de las actividades programadas en el trimestre No se presentaron novedades relevantes.
</t>
    </r>
    <r>
      <rPr>
        <b/>
        <sz val="10"/>
        <color theme="1"/>
        <rFont val="Arial"/>
        <family val="2"/>
      </rPr>
      <t/>
    </r>
  </si>
  <si>
    <r>
      <t>E</t>
    </r>
    <r>
      <rPr>
        <b/>
        <sz val="8"/>
        <rFont val="Calibri"/>
        <family val="2"/>
        <scheme val="minor"/>
      </rPr>
      <t xml:space="preserve">VIDENCIA:
</t>
    </r>
    <r>
      <rPr>
        <sz val="8"/>
        <rFont val="Calibri"/>
        <family val="2"/>
        <scheme val="minor"/>
      </rPr>
      <t xml:space="preserve">
Los soportes de los expedientes de los casos presentados ante el CERREM se encuentran evidenciados en el enlace de Trinity:
\\trinity\Subdireccion_de_Evaluacion_del_Riesgo\Grupo_Colectivos
\\trinity\Enlace_Calidad_SER\12. INDICADORES DE GESTION TABLERO DE MANDO\INDICADORES\INDICADORES 2018\1. INDICADORES DE GESTIÒN GER 2018    
</t>
    </r>
  </si>
  <si>
    <t xml:space="preserve">Las actividades programadas para la realización de los Precomites-talleres y casos presentados al CERREM colectivo se realizaron de acuerdo con lo planeado por el Equipo de Colectivos
</t>
  </si>
  <si>
    <t>Para la realización de las actividades programadas en el primer trimestre No se presentaron novedades relevantes.</t>
  </si>
  <si>
    <r>
      <t xml:space="preserve">Durante el segundo trimestre de 2018, El Equipo Interdisciplinario de Colectivos del Proceso Gestión de Evaluación del Riesgo </t>
    </r>
    <r>
      <rPr>
        <b/>
        <sz val="8"/>
        <rFont val="Calibri"/>
        <family val="2"/>
        <scheme val="minor"/>
      </rPr>
      <t xml:space="preserve">presento 9 (nueve) casos ante el CERREM COLECTIVO a saber: </t>
    </r>
    <r>
      <rPr>
        <sz val="8"/>
        <rFont val="Calibri"/>
        <family val="2"/>
        <scheme val="minor"/>
      </rPr>
      <t xml:space="preserve">
1. 06/04/2017 ACIMA y AIPEA
2. 20/04/2017 CERREM de seguimiento para los casos de Alto Mira y Frontera y Druawandra, Acirup y Camaibo 27/04/2017 Se presenta CERREM de la Liga de mujeres  
    desplazadas en virtud de la OT27
3. 13/04/2018 Consejo Comunitario de Comunidades Negras de la Cuenca del Rio Tolo y Zona Costera Sur – COCOMASUR 
4. 11/05/2018 Narrar para vivir 
5. 31/05/2018 Fuerza de Mujeres Wayúu.
6. 2/06/2018 caso 12 Familias Campesinas Desplazadas Veredas El Vergel y El Pedregal (OT 35)
7. 07/06/2018 caso Consejo Comunitario de la Organización Popular y Campesina del Alto Atrato – COCOMOPOCA- (OT. 29)
8. 07/06/2018 caso Resguardo Indígena Urada Jiguamiandó (OT 36).
9. 29/06/2018, CERREM Colectivo de La Corporación Defensora del Agua, Territorio y Ecosistemas – CORDATEC. OT. No. 17</t>
    </r>
  </si>
  <si>
    <t>\\trinity\Enlace_Calidad_SER\4. INFORMES OFICINA ASESORA DE PLANEACION OAPI\10. INDICADOR DNP
\\trinity\Enlace_Calidad_SER\4. INFORMES OFICINA ASESORA DE PLANEACION OAPI\2. PLAN DE ACCION\PLAN DE ACCION 2018\3. Seguimiento Plan de Acciòn\6. JUNIO DE 2018
Correo informativo de la actualización de la base de datos del Grupo de Colectivos en la carpeta compartida a través del correo electrónico de fecha09/07/2018
\\trinity\Enlace_Calidad_SER\5. INFORMES CONTROL INTERNO\PLAN DE MEJORAMIENTO 2018\PLAN DE MEJORAMIENTO 2018\4. EVIDENCIA PLAN DE MEJORAMIENTO 2017\4. COLECTIVOS
 \\trinity\Enlace_Calidad_SER\3. GESTION CALIDAD\8. COMITÉ COORDINADORES Y LÍDERES DE LA S.E.R</t>
  </si>
  <si>
    <r>
      <t xml:space="preserve">Las actividades programadas para la realización de los Precomites-talleres y casos presentados al CERREM colectivo se realizaron de acuerdo con lo planeado por el Equipo multidisciplinario de colectivos.
De igual manera se evidenció a través de Reunión de Coordinadores de la Subdirección de Evaluación del Riesgo los siguientes aspectos con el objeto de Mejorar el Proceso de Evaluación del Riesgo Colectivo así:
1. Se proyectó MEM17-00000675 (Anteproyecto presupuestal 2018): Se solicita aumento del equipo de profesionales encargados de la evaluación de riesgo colectivo
2. Se han realizado reuniones con la representante legal del operador AV&amp;T SAS para acelerar el proceso de desembolso y la optimización del recurso: Pago de desembolsos de acuerdo con el convenio 495/2018
3. Se han realizado reuniones con ACNUR e intercambio de información con Consejo Noruego Para Refugiados: ACNUR financia tres consultores externos que prestan servicios profesionales en la Ruta de Protección Colectiva. NRC no dispone de recursos para implementación de medidas ni consultores externos. 
4. De acuerdo con la  reunión de coordinadores el Coronel Solicito al Líder de Colectivos propuesta para la estructura del Grupo de Colectivos.
5. Así mismo se solicita puestos de trabajo para el Equipo Multidisciplinario, instalar conectividad y redes eléctricas (nuevos analistas de Evaluación del Riesgo Colectivo).
6. De acuerdo con los hallazgos por parte de la Auditoria realizado por control Interno, se evidenció la falencia de la información por parte del Grupo de Colectivos hacia el grupo del GAEP, razón por la cual la líder del Colectivos organizó y actualizó la base de datos  con la información histórica de los estudios de riesgo colectivo, la cuál se cargará en la Carpeta compartida por parte del Grupo de Colectivos.
</t>
    </r>
    <r>
      <rPr>
        <b/>
        <sz val="8"/>
        <rFont val="Calibri"/>
        <family val="2"/>
        <scheme val="minor"/>
      </rPr>
      <t>8. Se observa de manera positiva un considerable incremento en las actividades desarrolladas por el equipo de analistas, respuesta oportuna  a las solicitudes de protección y mayor optimización de los recursos asignados a través del proyecto de inversión.</t>
    </r>
  </si>
  <si>
    <t>Durante el segundo trimestre se 2018 se presentaron las siguientes dificultades en el desarrollo de las actividades del Grupo Multidisciplinario de Colectivos a saber:
Se evidenció que  el Ministerio de Hacienda y de acuerdo con él Decreto 662 del 17/04/2018, ha retirado los recursos que se utilizan para adelantar la evaluación de Riesgo Colectivo, debido a esto se crea un traumatismo por posibles incumplimientos en la implementación y desarrollo de la Ruta de Protección Colectiva.
Se evidencia descocimiento del procedimiento de Riesgo Colectivo por parte de los analistas, para ellos se realizará Proceso de fortalecimiento de los conceptos básicos de la ruta de protección colectiva, ejercicio practico y definición de tareas en la primera mesa técnica ACNUR – UNP.
Diferencias entre los equipos de trabajo, para ello se reorganizarán los equipos de trabajo identificando  perfiles y Ots Activas, con el objet de conformar 8 equipos de trabajo.
Otr dificultad evidenciada por parte de la Líder de colectivos es la necesidad de atender los temas de calidad con mayor rigurosidad, mediante un Planteamiento de un procedimiento de control de calidad y ampliación del proceso de estudios de riesgo colectivo, con el objeto de Definir  una estructura para la ruta de protección colectiva</t>
  </si>
  <si>
    <t xml:space="preserve">
Durante el tercer trimestre se presentaron seis (6) casos al CERREM colectivo, dando cumplimiento CON la meta establecida para este periodo.  A continuación se describen  casos al CERREM Colectivo así:
1.13/07/2018 caso Consejo Comunitario Veredas Unidas, un Bien Común OT 37 
2.18/07/2018 caso 12 Familias Desplazadas de las Veredas El Vergel y El Pedregal OT 35 
3. 27/07/2018 Se presentaron los resultados del estudio de riesgo colectivo correspondiente a la OT-34 Cabildo Indígena YÓCOROBË Bajo Santa Elena ante el Comité de Evaluación del Riesgo y Recomendación de Medidas CERREM.   
4.06/08/2018 caso 12 Familias Desplazadas de las Veredas El Vergel y El Pedregal OT 035
5. En cumplimiento de la Orden de trabajo No. 18 consejo Comunitario Mayor Rio Buado y sus Afluentes. ACABA.
6. Resguardo indígena Gito Dokabú - OT 63.  El viernes, 24 de septiembre se realizó el CERREM en la Gobernación de Risaralda. Es importante señalar que dentro de la hoja de ruta quedan incluidas 8 medidas de las 16 propuestas</t>
  </si>
  <si>
    <t>\\trinity\Enlace_Calidad_SER\4. INFORMES OFICINA ASESORA DE PLANEACION OAPI\10. INDICADOR DNP</t>
  </si>
  <si>
    <t xml:space="preserve">
La principal actividad evidenciada durante este tercer trimestre de acuerdo con la Gestión realizada por coordinador de la Subdirección de Evaluación del Riesgo la modificar la Resolución 880 de 07 de  Diciembre de 2016,  por el cual se crean y organizan los grupos internos de trabajo  de la unidad Nacional de Protección adicionando el Grupo Evaluación de Riesgo Colectivo (GERC), mediante resolución 1258 de 2018 (29 de agosto de 2018) 
Se fortalecio el Grupo de Colectivos con nuevos grupos de Trabjo con el objeto de realizar una mayor atención a la solicitudes de protección allegados por los grupos y comunidades objeto  de la Unidad Ncional de Protección.</t>
  </si>
  <si>
    <t>Nivel de eficacia en la realización de los estudios de Evaluación y revaluación de Riesgo</t>
  </si>
  <si>
    <t>( Número total de Evaluaciones y revaluaciones de riesgos presentadas ante GVP en  términos  / Número total de OT finalizadas)*100</t>
  </si>
  <si>
    <r>
      <rPr>
        <b/>
        <sz val="8"/>
        <rFont val="Calibri"/>
        <family val="2"/>
        <scheme val="minor"/>
      </rPr>
      <t xml:space="preserve">ANÁLISIS DEL RESULTADO DEL INDICADOR: 
</t>
    </r>
    <r>
      <rPr>
        <sz val="8"/>
        <rFont val="Calibri"/>
        <family val="2"/>
        <scheme val="minor"/>
      </rPr>
      <t xml:space="preserve">
Para el primer trimestre de 2018,  el indicador Nivel de eficacia en la realización de los estudios de Evaluación y revaluación de Riesgo se gestionó así:
1. El indicador muestra un cumplimiento del </t>
    </r>
    <r>
      <rPr>
        <b/>
        <sz val="8"/>
        <rFont val="Calibri"/>
        <family val="2"/>
        <scheme val="minor"/>
      </rPr>
      <t>94.56%</t>
    </r>
    <r>
      <rPr>
        <sz val="8"/>
        <rFont val="Calibri"/>
        <family val="2"/>
        <scheme val="minor"/>
      </rPr>
      <t xml:space="preserve"> que corresponde al </t>
    </r>
    <r>
      <rPr>
        <b/>
        <sz val="8"/>
        <rFont val="Calibri"/>
        <family val="2"/>
        <scheme val="minor"/>
      </rPr>
      <t>24%</t>
    </r>
    <r>
      <rPr>
        <sz val="8"/>
        <rFont val="Calibri"/>
        <family val="2"/>
        <scheme val="minor"/>
      </rPr>
      <t xml:space="preserve"> del cumplimiento de la meta trimestral,  por consiguiente el número total de evaluaciones y revaluaciones presentadas ante el GVP en términos corresponde a </t>
    </r>
    <r>
      <rPr>
        <b/>
        <sz val="8"/>
        <rFont val="Calibri"/>
        <family val="2"/>
        <scheme val="minor"/>
      </rPr>
      <t>1183</t>
    </r>
    <r>
      <rPr>
        <sz val="8"/>
        <rFont val="Calibri"/>
        <family val="2"/>
        <scheme val="minor"/>
      </rPr>
      <t xml:space="preserve"> Ordenes de Trabajo, así mismo  el número total de Ordenes de Trabajo finalizadas durante el trimestre corresponde a </t>
    </r>
    <r>
      <rPr>
        <b/>
        <sz val="8"/>
        <rFont val="Calibri"/>
        <family val="2"/>
        <scheme val="minor"/>
      </rPr>
      <t>1251</t>
    </r>
    <r>
      <rPr>
        <sz val="8"/>
        <rFont val="Calibri"/>
        <family val="2"/>
        <scheme val="minor"/>
      </rPr>
      <t xml:space="preserve"> Ots.
2. De acuerdo al resultado de los datos obtenidos durante El primer trimestre se evidencia que no cumplió con la meta debido a que existen Ots extemporáneas que no han sido agendadas a GVP 
3. Para el primer trimestre se presenta un total de </t>
    </r>
    <r>
      <rPr>
        <b/>
        <sz val="8"/>
        <rFont val="Calibri"/>
        <family val="2"/>
        <scheme val="minor"/>
      </rPr>
      <t>1694</t>
    </r>
    <r>
      <rPr>
        <sz val="8"/>
        <rFont val="Calibri"/>
        <family val="2"/>
        <scheme val="minor"/>
      </rPr>
      <t xml:space="preserve"> Ots. Activas, de las cuales para cargue de control de calidad se presenta la siguiente información:
Ots. Extemporáneas 534
Ots. En Términos 1072  
4. De acuerdo con el informe de vencimiento de términos durante el primer trimestre las Ots evacuadas es decir las Ots. que pasaron por el GVP corresponde a:
- 295 Ots. Cargo en términos
- 1006 Ots. Cargo extemporáneas</t>
    </r>
  </si>
  <si>
    <r>
      <t>E</t>
    </r>
    <r>
      <rPr>
        <b/>
        <sz val="8"/>
        <rFont val="Calibri"/>
        <family val="2"/>
        <scheme val="minor"/>
      </rPr>
      <t>VIDENCIA:
1.</t>
    </r>
    <r>
      <rPr>
        <sz val="8"/>
        <rFont val="Calibri"/>
        <family val="2"/>
        <scheme val="minor"/>
      </rPr>
      <t>Las actas  de mesas de trabajo con los analistas que tuvieron ordenes extemporáneas, , se encuentran en físico en el archivo del CTRAI</t>
    </r>
    <r>
      <rPr>
        <b/>
        <sz val="8"/>
        <rFont val="Calibri"/>
        <family val="2"/>
        <scheme val="minor"/>
      </rPr>
      <t xml:space="preserve">
2.</t>
    </r>
    <r>
      <rPr>
        <sz val="8"/>
        <rFont val="Calibri"/>
        <family val="2"/>
        <scheme val="minor"/>
      </rPr>
      <t>Los soportes del indicador nivel de eficacia en la realización de los estudios de revaluación y revaluación de Riesgos se encuentran  enlace de Trinity:
\\trinity\Enlace_Calidad_SER\12. INDICADORES DE GESTION TABLERO DE MANDO\INDICADORES\INDICADORES 2018\1. INDICADORES DE GESTIÒN GER 2018      
\\trinity\Enlace_Calidad_SER\12. INDICADORES DE GESTION TABLERO DE MANDO\INDICADORES\INDICADORES 2018
\\trinity\Enlace_Calidad_SER\20. VENCIMIENTO TERMINOS\4. VENCIMIENTO DE TERMINOS 2018\3. Marzo de 2018
\\trinity\Enlace_Calidad_SER\1. ACTAS EN GENERAL Y DE SEGUIMIENTO\ACTAS 2018</t>
    </r>
  </si>
  <si>
    <t>Para el primer trimestre de 2018,  se realizaron las siguientes actividades para dar cumplimiento con el Plan Estratégico Institucional a saber:
1. Informe Vencimiento de Términos ene-feb-mar de 2018
2. informes de seguimiento y control a órdenes extemporáneas correspondientes de los datos estadísticos de GCCAR de enero, febrero y marzo de 2018
3. Se realizaron tres informes estadísticos de  del Grupo de Valoración Preliminar GVP , de los meses de enero, febrero y marzo de 2018.
4. Se   realizaron tres informes de Tablero de mando - Indicadores de Gestión -correspondiente a los meses de enero, febrero y marzo de 2018.
3. Reuniones de Coordinadores de los meses de Enero y Febrero de 2018 en donde se dejaron compromisos con los analistas de Evaluación del Riesgo que presentan mayor Numero de Ots. Extemporáneas. de fecha: 09/02/2018 y 22/03/2018
4. Durante el Primer trimestre se realizó una mesa de trabajo con los analistas de Evaluación del Riesgo  con Ots activas extemporáneas y los coordinadores del CTRAI y GCCAR a saber:
Acta de reunión de mesas de Trabajo con analistas de fecha: 21/02/2018: Juan Carlos Carvajal, Hernando Vanegas, Marcos Escallón Correo, Fabián Carrillo Silva, y Ángel Castillo Mosquera</t>
  </si>
  <si>
    <t>1. Pérdida de experticia debido a la alta rotación de personal 
2. No se cuenta con los medios logísticos necesarios para el desarrollo de las actividades propias de la evaluación de riesgo
3. Demora en las respuestas por parte de las entidades</t>
  </si>
  <si>
    <t>Para el segundo trimestre de 2018, el indicador Nivel de eficacia en la realización de los estudios de Evaluación y revaluación de Riesgo se gestionó así:
El indicador muestra un cumplimiento del 97,77% que corresponde al 24% del cumplimiento de la meta trimestral, por consiguiente, el número total de evaluaciones y revaluaciones presentadas ante el GVP en términos corresponde a 1977 Ordenes de Trabajo, así mismo el número total de Ordenes de Trabajo finalizadas durante el trimestre corresponde a 2022 Ots.
Así las cosas, para el segundo trimestre de 2018 el Nivel de eficacia en la realización de los estudios de Evaluación y revaluación de Riesgo corresponde a:
1977 Ots presentados al GVP en términos / 2022 Ots finalizadas = 97,77 %
De esta manera el indicador del Nivel de eficacia en la realización de los estudios de Evaluación y revaluación de Riesgo y comparada con el primer trimestre presento un incremento del 3,39%.
Durante el segundo trimestre de 2018 se presentaron al GVP de acuerdo con el informe de Vencimiento de términos los siguientes casos así: un total de 1977 casos, de los cuales 521 casos se presentaron en los tiempos establecidos y 1456 casos fueron presentados fuera de términos (extemporáneas).
Así mismo, al finalizar el segundo trimestre de 2018, se presenta un total de 1516 Ordenes activas, con 216 Ots Extemporáneas por consentimiento y 316 Ots. Extemporáneas por agendar a Control de Calidad, de acuerdo con el Informe de Vencimiento de Términos del Mes de Junio de 2018.
De otra parte y de acuerdo con el informe al seguimiento de Ordenes extemporáneas remitido por la Coordinación del GCCAR, para finales del mes de Junio con corte al 30 de Junio de 2018 y de acuerdo con el  MEM18-00012582, se evidencia el resumen de las OT – EXTEMPORANEAS con más de 61 días así: febrero 7 (Ordenes entre 131- 125 días de asignación), Marzo 64 (Ordenes entre 124 – 98 días de asignación), Abril 206 (Ordenes entre 92 - 64 días de asignación) y Mayo con 7 (Ordenes entre 64 – 61 días de asignación)
De acuerdo con el informe del análisis estadístico realizado por el grupo del GVP, se observa que la cantidad de casos tratados determinados durante el segundo trimestre corresponde a 2022 casos, en donde se evidencia que el porcentaje de casos presentados pertenecen a: Extremo (25 casos) el 1.24%, Extraordinarios (1460 casos) el 72.21%, ordinario (492 casos) el 24,33 % y prórrogas (45) el 2.23%.</t>
  </si>
  <si>
    <t>\\trinity\Enlace_Calidad_SER\4. INFORMES OFICINA ASESORA DE PLANEACION OAPI\3. TABLERO DE MANDO - INDICADORES DE GESTION\INDICADORES\INDICADORES 2018\1. INDICADORES DE GESTIÒN GER 2018
\\trinity\Enlace_Calidad_SER\4. INFORMES OFICINA ASESORA DE PLANEACION OAPI\3. TABLERO DE MANDO - INDICADORES DE GESTION\VENCIMIENTO TERMINOS\4. VENCIMIENTO DE TERMINOS 2018\6. Junio de 2018
\\trinity\Enlace_Calidad_SER\4. INFORMES OFICINA ASESORA DE PLANEACION OAPI\2. PLAN DE ACCION\PLAN DE ACCION 2018\3. Seguimiento Plan de Acciòn\6. JUNIO DE 2018
\\trinity\Enlace_Calidad_SER\4. INFORMES OFICINA ASESORA DE PLANEACION OAPI\2. PLAN DE ACCION\PLAN DE ACCION 2018\3. Seguimiento Plan de Acciòn\6. JUNIO DE 2018
\\trinity\Enlace_Calidad_SER\3. GESTION CALIDAD\8. COMITÉ COORDINADORES Y LÍDERES DE LA S.E.R</t>
  </si>
  <si>
    <t>Para el segundo trimestre de 2018, se realizaron las siguientes actividades para dar cumplimiento con el Plan Estratégico Institucional a saber:
1. Informe de Indicadores de Gestión correspondiente a los meses de Abril, Mayo y Junio de 2018.
2. Informe Vencimiento de Términos de los meses de Abril, Mayo, Junio de 2018
3. informes de seguimiento y control a órdenes extemporáneas correspondientes de los datos estadísticos de GCCAR de Abril, mayo y Junio de 2018
4. Se realizaron tres informes estadísticos de del Grupo de Valoración Preliminar GVP, de los meses de Abril, Mayo y Juno de 2018, donde se evidencia el seguimiento a las órdenes Trabajo asignados en los años 2017 y 2018.
5. Se realizó reunión de Coordinadores de la Subdirección de Evaluación del Riesgo en donde se Definió realizar una reunión mensual para revisar las Ordenes de Trabajo extemporáneas y No tratar el tema en maro de las reuniones de coordinadores.  Actividad que se realizará a partir del mes de Mayo de 2018.
6. Se está realizando seguimiento a la Reunión entre CTRAI – GCCAR y el Sr. Coronel Alvaro Javier López Pabón para revisar el resultado al seguimiento mensual de Ots extemporáneas 
7. Durante el segundo trimestre se realizó mesas de trabajo con los analistas de Evaluación del Riesgo con Ots activas extemporáneas y los coordinadores del CTRAI y GCCAR a saber:
- Correos por parte de la coordinación del CTRAI, recordando a los analistas la imperiosa necesidad de cerrar las ordenes de Trabajo que se encuentran por fuera de Términos.
- Acta de reunión de mesas de Trabajo con analistas de fecha: 15/05/201802/02/2018: en donde se evidencia el seguimiento y compromisos adquiridos por parte de los analistas con órdenes de Trabajo asignadas en el año 2017 y 2018.  Así mismo se evidencia a través del informe de GCCAR correspondiente al mes de Abril del Seguimiento a las ordenes extemporáneas.</t>
  </si>
  <si>
    <t>De acuerdo con la información de los coordinadores para el comité coordinadores y líderes de la S.E.R., se evidenció desde la coordinación del CTRAI las siguientes dificultades:
1.  Faltan Analistas de Evaluación de Riesgo.  Se requiere completar como mínimo 200 analistas, para atender con oportunidad los casos asignados, con esto se quiere obtener Disminución de Ots extemporáneas / Cumplimiento Legal en términos / Disminución de carga laboral.
2. Falta de Medios tecnológicos incompletos, faltan para colectivos, y para analistas Riesgo individual – ( 40 ) a pesar de las diferentes solicitudes aún no han sido entregados.  
3. De acuerdo con el MEM18-00012701 dirigido a la Doctora Maria Eugenia Navarro la solicitud de medios tecnológicos para suplir las necesidades tecnológicas de la Subdirección de Evaluación del Riesgo.</t>
  </si>
  <si>
    <t xml:space="preserve">
Para el Tercer trimestre de 2018, el indicador Nivel de eficacia en la realización de los estudios de Evaluación y revaluación de Riesgo se gestionó así:
El indicador muestra un cumplimiento del 98,98% que corresponde al 25% del cumplimiento de la meta trimestral, por consiguiente, el número total de evaluaciones y revaluaciones presentadas ante el GVP en términos corresponde a 1745 Ordenes de Trabajo, así mismo el número total de Ordenes de Trabajo finalizadas durante el trimestre corresponde a 1763 Ots.
Así las cosas, para el tercer trimestre de 2018 el Nivel de eficacia en la realización de los estudios de Evaluación y revaluación de Riesgo corresponde a:
1745 Ots presentados al GVP en términos / 1763 Ots finalizadas = 98,98 %
De esta manera el indicador del Nivel de eficacia en la realización de los estudios de Evaluación y revaluación de Riesgo y comparada con el primer trimestre presento un incremento del 2,01%.
Durante el tercer trimestre de 2018 se presentaron al GVP de acuerdo con el informe de Vencimiento de términos los siguientes casos así: un total de 1763 casos, de los cuales 469 casos se presentaron en los tiempos establecidos y 1276 casos fueron presentados fuera de términos (extemporáneas).
De igual manera se evidencia que se presentaron tres (3) informes Estadísticos por parte del GAMT, correspondiente a Julio, Agosto y Septiembre de 2018. 
2. De otra parte se realizó el seguimiento al cumplimiento en términos de las órdenes de trabajo, a través de datos estadísticos de GCCAR y el enlace de Calidad, de los meses de Julio, Agosto, y Septiembre de 2018 (3 informes).  
Así mismo y de acuerdo con el informe al seguimiento de Ordenes extemporáneas remitido por la Coordinación del GCCAR, para finales del mes de Septiembre con corte del 2 de Octubre de 2018 y de acuerdo con el  MEM18-00019649,  se evidencia el resumen de las OTs con más de 61 días de extemporaneidad, así mismo en el mismo informe se evidencian un total de 2087 órdenes de trabajo activas de las cuales 420 se encuentran extemporáneas así: Abril 2, Mayo 19, Junio 82, julio316, Agosto 1, Septiembre 0 y Octubre 0.
Así mismo,  se evidencia el seguimiento  al consentimiento pendientes así: Abril 0, Mayo 1, Junio 2, Julio 15, Agosto 68, Septiembre 126 y Octubre 0.
3.  Se realizaron 3(tres) informes correspondientes al Vencimiento de Términos de la Subdirección de Evaluación del Riesgo de los meses de Julio, Agosto, Septiembre de 2018, en donde se evidencia con corte al 30/09/2018 los Siguientes datos: 2112 Ordenes Activas. 226 órdenes activas extemporáneas por consentimiento y 499 Órdenes activas extemporáneas por agendar a control de calidad.
Durante el tercer trimestre de 2018 se presentaron al GVP de acuerdo con el informe de Vencimiento de términos los siguientes casos así: un total de 1745 casos, de los cuales 469 casos se presentaron en los tiempos establecidos y 1276 casos fueron presentados fuera de términos (extemporáneas).
4. La coordinación del CTRAI y GCCAR, realizaron mesas de Trabajo con los Analistas de Evaluación del Riesgo y Coordinadores de la Subdirección de Evaluación del Riesgo, dejando evidencia en   </t>
  </si>
  <si>
    <t xml:space="preserve">
 \\trinity\Enlace_Calidad_SER\4. INFORMES OFICINA ASESORA DE PLANEACION OAPI\3. TABLERO DE MANDO - INDICADORES DE GESTION\INDICADORES\INDICADORES 2018\1. INDICADORES DE GESTIÒN GER 2018
\\trinity\Enlace_Calidad_SER\4. INFORMES OFICINA ASESORA DE PLANEACION OAPI\3. TABLERO DE MANDO - INDICADORES DE GESTION\VENCIMIENTO TERMINOS\4. VENCIMIENTO DE TERMINOS 2018\9. Septiembre de 2018 
\\trinity\Enlace_Calidad_SER\3. GESTION CALIDAD 
 \\trinity\Enlace_Calidad_SER\4. INFORMES OFICINA ASESORA DE PLANEACION OAPI\4. MAPAS DE RIESGOS PROCESO\2018\2. EVIDENCIAS Y APROBACIONES\2. TERCER TRIMESTRE
\\trinity\Enlace_Calidad_SER\4. INFORMES OFICINA ASESORA DE PLANEACION OAPI\4. MAPAS DE RIESGOS PROCESO\2018\2. EVIDENCIAS Y APROBACIONES\2. TERCER TRIMESTRE\ANEXO 2
</t>
  </si>
  <si>
    <t xml:space="preserve">
Para el tercer trimestre de 2018, se realizaron las siguientes actividades para dar cumplimiento con el Plan Estratégico Institucional a saber:
1. Informe de Indicadores de Gestión correspondiente a los meses de Julio, Agosto y Septiembre de 2018.
2. Informe Vencimiento de Términos de los meses de Julio, Agosto y Septiembre de 2018.
3. informes de seguimiento y control a órdenes extemporáneas correspondientes de los datos estadísticos de GCCAR de Julio, Agosto y Septiembre de 2018.
4. Se realizaron tres informes estadísticos de del Grupo de Valoración Preliminar GVP, de los meses de Julio, Agosto y Septiembre de 2018, donde se evidencia el seguimiento a las órdenes Trabajo asignados en los años 2017 y 2018.
5. Se realizó reunión de Coordinadores de la Subdirección de Evaluación del Riesgo 
6. Reunión mensual para revisar las Órdenes de Trabajo extemporáneas correspondiente a los meses de Julio, agosto y Septiembre de2018.
6. Se realizó seguimiento a la Reunión entre CTRAI – GCCAR  y los analistas de Evaluación del Riesgo, con el objeto de revisar el resultado al seguimiento mensual de OT`s extemporáneas 
7. Durante el tercer trimestre se realizó mesas de trabajo con los analistas de Evaluación del Riesgo con Ots activas extemporáneas y los coordinadores del CTRAI y GCCAR.
- Acta de reunión de mesas de Trabajo con analistas Julio, agosto y septiembre: en donde se evidencia el seguimiento y compromisos adquiridos por parte de los analistas con órdenes de Trabajo asignadas en el año 2017 y 2018.   
 </t>
  </si>
  <si>
    <t xml:space="preserve">
Durante el tercer trimestre, al grupo del CTRAI ingresaron 17 nuevos analistas de Evaluación del Riesgo completando un total de 180 analistas para el CTRAI que corresponde al 90% de los 200 analistas requeridos en la planta de personal, con el objeto de cumplir en oportunidad con las solicitudes allegadas a la Subdirección. Este seguimiento es realizado de acuerdo con los requerimientos de personal solicitados en los MEM18-0003292 de fecha 19 de Febrero de 2018, y recabado mediante memorandos MEM18-00012525 de fecha 04 de Julio de 2018 y MEM18-00012908 de fecha 09 de Julio de 2018.
Durante el tercer trimestre, al grupo del CTRAI ingresaron 17 nuevos analistas de Evaluación del Riesgo completando un total de 180 analistas para el CTRAI que corresponde al 90% de los 200 analistas requeridos en la planta de personal, con el objeto de cumplir en oportunidad con las solicitudes allegadas a la Subdirección. Este seguimiento es realizado de acuerdo con los requerimientos de personal solicitados en los MEM18-0003292 de fecha 19 de Febrero de 2018, y recabado mediante memorandos MEM18-00012525 de fecha 04 de Julio de 2018 y MEM18-00012908 de fecha 09 de Julio de 2018.
De otra parte, se realizó seguimiento de las actividades realizadas al coordinador del CTRAI de la Subdirección de Evolución del Riesgo, en donde se evidencio la gestión realizada durante el trimestre del ingreso de nuevos analistas (17) para la S.E.R. dejando evidencia a través del acta de fecha 18/09/2018.
Desde la coordinación del GCCAR, se esta realizando la revisión de los casos objeto de estudio más al detalle y de acuerdo con los lineamiento del Protocolo de Calidad con el objeto que los analistas de Evaluación del Riesgo lean y utilicen dicho documento, es por ello que para el tercer trimestre se incrementó el número de casos devueltos por parte de los asesores de calidad en un 16.98% con relación al segundo trimestre. 
 </t>
  </si>
  <si>
    <t>Realizar el proceso de Contratación en línea SECOP II</t>
  </si>
  <si>
    <t>Ejecución del Plan de Adquisiciones de bienes y servicios según  aprobado y publicado.</t>
  </si>
  <si>
    <t xml:space="preserve">GESTION DE ADQUISICIÓN DE ADMINISTRACION DE BIENES Y SERVICIOS (CONTRATOS) </t>
  </si>
  <si>
    <t>Procesos Contractuales</t>
  </si>
  <si>
    <t>(No. de procesos abiertos y/o adjudicados / Total de procesos proyectados en el Plan Anual De Adquisiciones)*100%</t>
  </si>
  <si>
    <t>Con respecto a la ejecución del Plan Anual de Adquisiciones para el primer trimestre del año en curso se dio cumplimiento al 100% por medio de la publicación total de lo proyectado en dicho documento.</t>
  </si>
  <si>
    <t>PAA</t>
  </si>
  <si>
    <t xml:space="preserve">Publicación de 524 contratos, los cuales son la totalidad de lo proyectado  </t>
  </si>
  <si>
    <t>Por varios mantenimientos o caídas de la plataforma SECOP II se generó retrasos en la publicación de procesos o etapas del mismo</t>
  </si>
  <si>
    <t xml:space="preserve">Dando seguimiento al segundo trimestre (abril-junio) de 2018 se informa que, el grupo de contratación suscrito a la Secretaria General cumplió a cabalidad con la publicación total de los procesos proyectados dentro del Plan Anual de Adquisiciones de la Entidad. Así las cosas, fueron publicados 15 procesos bajo las modalidades de selección de, mínima cuantía, selección abreviada, licitación pública, y contratación directa, reportando el 100% de efectividad durante el trimestre. </t>
  </si>
  <si>
    <t>Con el fin de dar seguimiento a la ejecución del Plan Anual de Adquisiciones durante el segundo trimestre, el coordinador del grupo de contratos junto con el grupo de trabajo validó los procesos proyectados en dicho periodo para así dar apertura a cada modalidad de selección.</t>
  </si>
  <si>
    <t>No se presentaron dificultades al momento de realizar cada actividad dentro de los procesos abiertos.</t>
  </si>
  <si>
    <t xml:space="preserve">En lo que comprendió al tercer trimestre, el grupo de Contratación de la Secretaria General llevo a cabo la publicación de 59 procesos bajo las diferentes modalidades de selección de mínima cuantía, selección abreviada, licitación pública, y contratación directa según lo proyectado en el Plan Anual de Adquisiciones </t>
  </si>
  <si>
    <t xml:space="preserve">Con el fin de dar cumplimiento a la proyección del Plan Anual de Adquisiciones, el grupo de Contratación junto con el Coordinador llevaron a cabo la revisión del plan anual para posteriormente solicitar a las diferentes áreas los estudios previos para las necesidades requeridas en el tercer trimestre del año para así mismo dar apertura a cada uno de los procesos, llevando a cabo la verificación, validación y corrección de la información requerida en los diferentes documentos. </t>
  </si>
  <si>
    <t>Demora en la solicitud o envió de estudios previos por parte de las diferentes áreas.</t>
  </si>
  <si>
    <t>Realizar el Proceso de Contratación en línea con SECOP II.</t>
  </si>
  <si>
    <t>(No.  Total Contratos publicados en el SECOP  en el periodo / Total Contratos Legalizados)*100%</t>
  </si>
  <si>
    <t xml:space="preserve">Durante el primer trimestre de 2018 se publico la totalidad contratos legalizados u aprobados por las partes, dando cumplimiento al 100% del indicador. Dichos contratos corresponden a procesos tipo acuerdo marco, mínima cuantía, selección abreviada, licitación pública, mínima cuantía y contratación directa. </t>
  </si>
  <si>
    <t>Excel de reporte de estado de los contratos y procesos publicados</t>
  </si>
  <si>
    <t>No presento logro alguno</t>
  </si>
  <si>
    <t>Lo recorrido del segundo trimestre, el grupo de contratación público en la plataforma SECOP II 38 contratos, donde procedió con su debida legalización en cada uno de ellos. Cabe resaltar que los contratos publicados hacen referencia a las diferentes modalidades de selección a los contratistas.</t>
  </si>
  <si>
    <t>Informe de Contratos II Trimestre 2018</t>
  </si>
  <si>
    <t>Con el fin de verificar la debida legalización de los contratos, se verifico mediante la plataforma de SECOP II la documentación que soporta el proceso, la aprobación de las pólizas y la firma por ambas partes. Los procesos que registran en la base puede ser consultado mediante la página web https://www.colombiacompra.gov.co/</t>
  </si>
  <si>
    <t>No se presentaron dificultades al momento de realizar seguimiento</t>
  </si>
  <si>
    <t>Conforme a los contratos Publicados por la Entidad, se publicaron 653 contratos por parte del grupo de Contratación. Cabe resaltar que los contratos publicados hacen referencia a las diferentes modalidades de selección a los contratistas.</t>
  </si>
  <si>
    <t>Informe de Contratos III Trimestre 2018</t>
  </si>
  <si>
    <t>Posteriormente a la publicación de cada contrato se llevó a cabalidad cada uno de los procesos para su debida aprobación y firma para finalizar su legalización.</t>
  </si>
  <si>
    <t>Realizar entrega de los bienes (combustibles y devolutivos en bodega, solicitados por el área).</t>
  </si>
  <si>
    <t xml:space="preserve">GESTION DE ADQUISICIÓN DE ADMINISTRACION DE BIENES Y SERVICIOS (ALMACEN) </t>
  </si>
  <si>
    <t>Administración de Bienes en Bodega</t>
  </si>
  <si>
    <t>(No. Pedidos atendidos por las Dependencias / No. Pedidos solicitados por las Dependencias)*100%</t>
  </si>
  <si>
    <t>Durante el primer trimestre del año. Almacén General recibió y atendió 178 solicitudes de bienes consumibles y devolutivos, las cuales fueron atendidas en un 100%.</t>
  </si>
  <si>
    <t>Formato de requisición de bienes, Formato de salida de bienes devolutivos y Formato de salida de bienes consumibles</t>
  </si>
  <si>
    <t>No se presentaron logros adicionales durante el trimestre.</t>
  </si>
  <si>
    <t>No se presento</t>
  </si>
  <si>
    <t>Almacén General recibió y atendió 258 de solicitudes de bienes durante el segundo trimestre del año; las cuales se atendieron en un 100%</t>
  </si>
  <si>
    <t>No se presentaron dificultades al momento de realizar cada actividad</t>
  </si>
  <si>
    <t>Durante el III trimestre del año, el grupo de Almacén recibió y atendió 636 solicitudes de bienes consumibles y devolutivos; cumpliendo con el indicador en un 100%.</t>
  </si>
  <si>
    <t>No se presentaron dificultades</t>
  </si>
  <si>
    <t xml:space="preserve">A inicio del mes de Enero y Febrero, se enviaron los informes de movimientos de inventarios al grupo de Contabilidad correspondientes a los meses de Diciembre de 2017 y Enero de 2018 respectivamente; en relación al informe del mes de febrero ,este no fue enviado a tiempo debido a los errores arrojados por el sistema de información TNS; lo que impidió reportar al Grupo de Contabilidad los movimientos llevados a cabo por el área durante el mes en mención. </t>
  </si>
  <si>
    <t>Informe de movimientos de inventarios.</t>
  </si>
  <si>
    <t xml:space="preserve">Durante el mes de julio, agosto y septiembre Almacén general entregó al Grupo de Contabilidad los informes de movimiento de inventarios correspondientes a los meses de junio, julio y agosto .Lo anterior con el objetivo de mantener actualizadas y conciliadas las subcuentas que se ven afectadas por las transacciones realizadas por el grupo de Almacén. </t>
  </si>
  <si>
    <t>Seguimiento y evaluación del desempeño institucional</t>
  </si>
  <si>
    <t xml:space="preserve">Mantener la confianza de los ciudadanos gracias a un manejo adecuado en el uso de los recursos (medidas de protección), la prestación eficiente del servicio de protección y el cumplimiento de los deberes que por ley le fueron asignadas a la entidad. </t>
  </si>
  <si>
    <t xml:space="preserve">Eficiencia  en la  Implementación de medidas de protección </t>
  </si>
  <si>
    <t xml:space="preserve">Verificar   las medidas de protección en términos de comprobación del buen uso de las mismas y frente a lo aprobado en el acto administrativo. </t>
  </si>
  <si>
    <t xml:space="preserve">GESTION DE MEDIDAS DE PROTECCION </t>
  </si>
  <si>
    <t>Gestión por uso indebido de las medidas de protección</t>
  </si>
  <si>
    <t xml:space="preserve">(No. Total de novedades tramitadas por uso indebido de las medidas de protección / No. total novedades recibidas por uso indebido de las medidas de protección) *100         </t>
  </si>
  <si>
    <t xml:space="preserve">En el primer trimestre se alcanzó un 99% teniendo en cuenta que de 99 radicados allegados corresponden a 99 beneficiarios de las cuales se elaboraron 99 misiones de trabajo asignadas a los diferentes funcionarios que integran el equipo laboral de verificación. 
</t>
  </si>
  <si>
    <t>1. Base de datos.
2. GMP-FT-50/V3 Misión de trabajo
3. GMP-FT-72 /V2 Informe de verificación del presunto uso indebido de las medidas de protección.
3. Archivo</t>
  </si>
  <si>
    <t>En la recepción de las noticias, análisis y asignación de las misiones se instauró un filtro por medio de un colaborador que permite identificar la duplicidad de la información y la individualización por beneficiario para la asignación georreferenciada de las misiones, así mismo esto permite efectuar las verificaciones y las recordaciones frente al uso de las medidas, el equipo de trabajo no escatima en esfuerzos y constantemente está actualizando la base de datos para mayor seguimiento</t>
  </si>
  <si>
    <t xml:space="preserve">1. Duplicidad en los radicados recibidos 
2. Disminución de personal
3. Por una misión realizada se relacionan varios EXT 
</t>
  </si>
  <si>
    <t xml:space="preserve">En el primer trimestre se alcanzó el 100% teniendo en cuenta que de 39 radicados allegados corresponden a 39 beneficiarios de las cuales se elaboraron 39 misiones de trabajo asignadas a los diferentes funcionarios que integran el equipo laboral de verificación. </t>
  </si>
  <si>
    <t>La importancia de contar con el personal requerido a permitido que la recepción de las noticias, análisis y asignación de las misiones de trabajo identifiquen la duplicidad de la información,  y así la individualización por beneficiario para la asignación geográfica de las misiones de trabajo, esto permite efectuar las verificaciones y a quien remitir las comunicaciones preventivas relacionadas con los compromisos, uso y manejo y funcionamiento de las medidas de protección frente al uso de las medidas, el equipo de trabajo constantemente actualiza la base de datos para mayor seguimiento.</t>
  </si>
  <si>
    <t xml:space="preserve">1. Duplicidad en los radicados recibidos 
2. Por una misión realizada se relacionan varios EXT </t>
  </si>
  <si>
    <t xml:space="preserve">Para el tercer trimestre se alcanzó el 100% teniendo en cuenta que de 68 radicados allegados corresponden a 68 beneficiarios de las cuales se elaboraron 68 misiones de trabajo asignadas a los diferentes funcionarios que integran el equipo laboral de verificación. </t>
  </si>
  <si>
    <t xml:space="preserve">La importancia de identificar la duplicidad de la información permite la individualización por beneficiario y/o beneficiaria del programa para generar las misiones de trabajo y efectuar las verificaciones in situ, y a quien remitir las comunicaciones preventivas relacionadas con los compromisos, uso y manejo y funcionamiento de las medidas de protección frente al uso de las medidas, el equipo de trabajo actualiza la base de datos para garantizar la integración de la información administrar, planear, controlar y tomar decisiones </t>
  </si>
  <si>
    <t xml:space="preserve">Mantener la confianza de los ciudadanos gracias a un manejo adecuado del control y seguimiento de los recursos (medidas de protección), la prestación eficiente del servicio de protección y el cumplimiento de los deberes que por ley le fueron asignadas a la entidad. </t>
  </si>
  <si>
    <t>Eficacia en el seguimiento y control de  las medidas de protección.</t>
  </si>
  <si>
    <t xml:space="preserve"> Realizar control y seguimiento de las medidas de protección en términos de comprobación.</t>
  </si>
  <si>
    <t>Control y seguimiento de las medidas de protección asignadas</t>
  </si>
  <si>
    <t>(No. Total de beneficiarios que se les realizo el control y seguimiento de las medidas de protección / No. Total de beneficiarios programados para hacer control y seguimiento de las medidas de protección) *100</t>
  </si>
  <si>
    <t>El equipo laboral de Control y Seguimiento efectuó el 58% de los controles y seguimientos a las medidas con un enfoque preventivo en el 1er trimestre en atención al plan de trabajo según comunicación interna No. MEM18-00001984 de fecha 31 de enero de 2018, el cual se llevara acabo durante el año realizando un total de 629 controles a nivel nacional con el apoyo de los Grupos regionales de Proteccion, quedando pendiente para realizar 38 controles para el próximo trimestre.</t>
  </si>
  <si>
    <t>1. GMP-FT-74 V3 formato Control y Seguimiento de las Medidas de Protección.  
2. Archivo de Gestión</t>
  </si>
  <si>
    <t xml:space="preserve">Se adoptó una actividad de georreferenciación que permite identificar la distribución de las medidas en el territorio nacional, esto con el fin de levantar un Plan de trabajo para agendar de forma eficiente las visitas de control y seguimiento con la colaboración de las regionales, esto permite entregar a tiempo los informes y ajusta los tiempos para la toma de decisiones y las acciones, el éxito del comportamiento de este indicador se debe al enfoque preventivo en la toma de conciencia y la búsqueda de la estimulación a los beneficiarios y/o beneficiarias del Programa, sobre la importancia del debido uso racional, manejo y conservación del patrimonio físico representado en las medidas de protección, con el objeto de asegurar el período de vida útil y obtener el máximo rendimiento de las funciones para las que ha sido diseñado, todo esto con el apoyo de las regionales que están cumpliendo un papel importante en este proceso. </t>
  </si>
  <si>
    <t xml:space="preserve">1. Por no disponibilidad total del personal de los Grupos Regionales de Proteccion por las prestaciones operativas que ellos como regionales deben cumplir (plan democracia) 
2. Porque no hubo disponibilidad por parte de algunos esquemas a los cuales se le iba a efectuar el control. 
</t>
  </si>
  <si>
    <t xml:space="preserve">El equipo laboral de Control y Seguimiento efectuó el 100% de los controles y seguimientos a las medidas con un enfoque preventivo para el segundo trimestre en atención al plan de trabajo según comunicación interna No. MEM18-00001984 de fecha 31 de enero de 2018, el cual se llevara acabo durante el año realizando un total de 629 controles a nivel nacional con el apoyo de los Grupos regionales de Proteccion, se realizan 25 controles adicionales. </t>
  </si>
  <si>
    <t>El éxito del indicador se debe a la colaboración de los Grupos Regionales de Protección,  su compromiso en la entrega de los formatos diligenciados (GMP-FT-74 V3 formato Control y Seguimiento de las Medidas de Protección) en la toma de decisiones y las acciones,  estimulan a los beneficiarios y/o beneficiarias del Programa, sobre la importancia del debido uso racional, manejo y conservación del patrimonio físico representado en las medidas de protección, con el objeto de asegurar el período de vida útil y obtener el máximo rendimiento de las funciones para las que ha sido diseñado.</t>
  </si>
  <si>
    <t>Para este semestre no se presento inconvenientes para cumplir con la meta.</t>
  </si>
  <si>
    <t>El equipo laboral de Control y Seguimiento efectuó el 100% de los controles y seguimientos a las medidas con un enfoque preventivo para el tercer trimestre en cumplimiento al plan de trabajo según comunicación interna No. MEM18-00001984 de fecha 31 de enero de 2018, el cual se llevara acabo durante el año realizando un total de 629 controles a nivel nacional con el apoyo de los Grupos regionales de Proteccion.</t>
  </si>
  <si>
    <t xml:space="preserve">1. GMP-FT-74 V3 formato Control y Seguimiento de las Medidas de Protección.  
2. Archivo de Gestión
3. Base de Datos </t>
  </si>
  <si>
    <t xml:space="preserve">El  compromiso de los Grupos Regionales de Protección y del  Equipo Laboral de Control y Seguimiento han llevado al cumplimiento de la meta, la entrega oportuna de los formatos (GMP-FT-74 V3 formato Control y Seguimiento de las Medidas de Protección) correctamente diligenciados de acuerdo a lo recomendado,  concientizan a los beneficiarios y/o beneficiarias del Programa, sobre la importancia del debido uso racional, manejo y conservación del patrimonio físico representado en las medidas de protección, con el objeto de asegurar el período de vida útil y obtener el máximo rendimiento de las funciones para las que ha sido diseñada (proteger) </t>
  </si>
  <si>
    <t xml:space="preserve">no se presento inconvenientes para este tercer semestre </t>
  </si>
  <si>
    <t xml:space="preserve">Mantener la confianza de los ciudadanos gracias a un manejo adecuado del Desmonte de las medidas de protección, la prestación eficiente del servicio de protección y el cumplimiento de los deberes que por ley le fueron asignadas a la entidad. </t>
  </si>
  <si>
    <t xml:space="preserve"> Realizar debidamente el Desmonte de las medidas de protección en términos de comprobación frente al de las mismas y con previa constancia ejecutoria en lo determinado en los actos administrativos.</t>
  </si>
  <si>
    <t>Desmonte de Medidas de Protección</t>
  </si>
  <si>
    <t>(No total de desmontes realizados/ No total de desmontes para realizar por constancia ejecutoria de la Oficina Asesora Jurídica) * 100</t>
  </si>
  <si>
    <t>En el indicador de desmonte realizado de acuerdo al Acto Administrativo, previa constancia ejecutoria, nos refleja el siguiente resultado:
Los desmontes realizados por constancias ejecutoriadas de la Oficina Asesora Jurídica, nos muestra una fluctuación de la función primordial de la coordinación, un porcentaje del 93% de eficiencia en el desarrollo, gestión generada en el tercer trimestre del presente año. 
- En el resultado estadístico trimestral se realizaron 123 desmontes en total, sobre 132 Constancias Ejecutorias que allegaron a esta coordinación.</t>
  </si>
  <si>
    <t xml:space="preserve">1. Actas de desmontes: 
GMP-FT-59 V3 Acta de Desistimiento 
GMP-FT-60 V4 Acta de Desmonte de Medidas de Protección 
GMP-FT-117 V1 Acta Devolución de Elementos de Medidas de Protección
2. Correos electrónicos de los grupos regionales.
3. Comunicaciones internas dirigidas a los diferentes grupos informando los desmontes.
4. Informes semanales y mensuales dirigidos a la dirección.
</t>
  </si>
  <si>
    <t xml:space="preserve">En el proceso de Decepcionar los actos administrativos objeto de finalización de medidas esta coordinación mejoró por medio de mesas de trabajo el manejo de información con la Oficina Jurídica debido a que parte del cuello de botella radicaba en las constancias ejecutorias, esto mejoró significativamente el tiempo de respuesta, los contenidos de la base de datos en tiempo real y la confiabilidad del contenido de los informes para la toma de decisiones. </t>
  </si>
  <si>
    <t xml:space="preserve">1. Se encuentran pendientes cuatro (4) casos que fueron suspendidos los desmontes por la Dirección General en atención al procedimiento del Grupo CSDM GMP-PR-06 V2.
2. Se aclara que las medidas blandas (chaleco y medio de comunicación) no son objeto de desmonte; ya que, se debe coordinar la entrega por parte del beneficiario esto según MEM16-00007859 de fecha 13 de mayo de 2016 con el asunto Disposición final de medidas; al respecto, se vienen realizando envíos de correspondencia masiva por correo electrónico 
</t>
  </si>
  <si>
    <t>En el indicador de desmonte realizado de acuerdo al Acto Administrativo, previa constancia ejecutoria, nos refleja el siguiente resultado:
Los desmontes realizados por constancias ejecutoriadas de la Oficina Asesora Jurídica, nos muestra una fluctuación de la función primordial de la coordinación, un porcentaje del 97% de eficiencia en el desarrollo, gestión generada en el segundo trimestre del presente año. 
En el resultado estadístico trimestral se realizaron 151 desmontes en total, sobre 156 Constancias Ejecutorias que allegaron a esta coordinación.</t>
  </si>
  <si>
    <t>1. Actas de desmontes: 
GMP-FT-59 V3 Acta de Desistimiento 
GMP-FT-60 V4 Acta de Desmonte de Medidas de Protección 
GMP-FT-117 V1 Acta Devolución de Elementos de Medidas de Protección
2. Correos electrónicos de los grupos regionales.
3. Comunicaciones internas dirigidas a los diferentes grupos informando los desmontes.
4. Informes semanales y mensuales dirigidos a la dirección.</t>
  </si>
  <si>
    <t xml:space="preserve">El compromiso del equipo de trabajo y su interés para tener constante contacto con la Oficina Asesora Jurídica ha permitido realizar reuniones periódicas para conocer el estado del proceso de notificación de cada beneficiario y/o beneficiaria del programa con medidas duras que se encuentre en esta oficina, esto mejoró significativamente el tiempo de respuesta, los contenidos de la base de datos son constantemente actualizados y su contenido es veraz.  </t>
  </si>
  <si>
    <t xml:space="preserve">1. Se encuentran pendientes tres (3) casos que fueron suspendidos los desmontes por la Dirección General en atención al procedimiento del Grupo CSDM GMP-PR-06 V2.
2. Se aclara que las medidas blandas (chaleco y medio de comunicación) no son objeto de desmonte; ya que, se debe coordinar la entrega por parte del beneficiario esto según MEM16-00007859 de fecha 13 de mayo de 2016 con el asunto Disposición final de medidas; al respecto, se vienen realizando envíos de correspondencia masiva por correo electrónico 
</t>
  </si>
  <si>
    <t>En el indicador de desmonte realizado de acuerdo al Acto Administrativo, previa constancia ejecutoria,
Los desmontes realizados por constancias ejecutoriadas de la Oficina Asesora Jurídica, nos muestra una fluctuación de la función primordial de la coordinación, un porcentaje del 96% de eficiencia en el desarrollo, gestión generada en el tercer trimestre del presente año. 
En el resultado estadístico trimestral se realizaron 128 desmontes en total, sobre 129 Constancias Ejecutorias que allegaron a esta coordinación.</t>
  </si>
  <si>
    <t xml:space="preserve"> Se está realizando seguimiento cada dos a tres días a los desmontes para ratificar que se realice a tiempo.
 Se envía la información completa acerca de la medida a desmontar.
Se apoya en el proceso de desmonte a las regionales.</t>
  </si>
  <si>
    <t xml:space="preserve">1. Se encuentran pendiente un (1) caso en gestion de  Grupo Regional. 
2. Se aclara que las medidas blandas (chaleco y medio de comunicación) no son objeto de desmonte; ya que, se debe coordinar la entrega por parte del beneficiario esto según MEM16-00007859 de fecha 13 de mayo de 2016 con el asunto Disposición final de medidas; al respecto, se vienen realizando envíos de correspondencia masiva por correo electrónico </t>
  </si>
  <si>
    <t xml:space="preserve">Mantener la confianza de los ciudadanos gracias a un de los recursos destinado a los apoyos interinstitucionales y las capacitaciones en materia de prevención y protección, así como la adecuada prestación eficiente del servicio de protección y el cumplimiento de los deberes que por ley le fueron asignadas a la entidad. </t>
  </si>
  <si>
    <t>Realizar y ejecutar cronogramas frente al desarrollo de actividades de capacitación y apoyos en términos de prevención y protección de la seguridad Protectiva.</t>
  </si>
  <si>
    <t xml:space="preserve">Apoyos institucionales de entrenamiento y reentrenamiento.  </t>
  </si>
  <si>
    <t>(Apoyos, instrucciones y entrenamiento realizados/ Apoyos, instrucciones y entrenamiento solicitados y aprobados)*100</t>
  </si>
  <si>
    <t>El indicador permite identificar una tendencia positiva y refleja el compromiso del proceso en atender este tipo de solicitudes al atender el 97% de las mismas.</t>
  </si>
  <si>
    <t>Archivo gestión grupo GARO, CARPETA BENEFICIARIOS.</t>
  </si>
  <si>
    <t xml:space="preserve">1. Recibir todas las solicitudes de apoyos institucionales (Entrenamiento, reentrenamiento, charlas, apoyos en antiexplosivos)
2. Elaborar planes de trabajo previa aprobación del Coordinador, para llevar acabo los apoyos solicitados.
3. Realizar las actividades de acuerdo a las solicitudes decepcionadas y aprobadas
4.  Presentar mediante informe final las novedades y/o el normal desarrollo de la actividad realizada.
</t>
  </si>
  <si>
    <t>Cabe resaltar que las solicitudes se abordan desde el punto de vista crítico de la necesidad al interior del despacho e identificando la capacidad instalada nuestra al igual que los aspectos prioritarios, por esta razón no todas las solicitudes se ejecutan.</t>
  </si>
  <si>
    <t>El indicador nos permite resaltar que las solicitudes fueron realizadas un 96% ya que no se realizaron el 100% por falta de personal  ya que fue en fechas simultaneas y horas.</t>
  </si>
  <si>
    <t xml:space="preserve">archivo de gestión Grupo Garo :carpetas de misiones por beneficiario </t>
  </si>
  <si>
    <t>No se realizo el 100% de solicitudes por falta de personal ya que fue en fecha y hora  simultanea.</t>
  </si>
  <si>
    <t>Se cumplió 100% actividades sin dificultad</t>
  </si>
  <si>
    <t>carpetas  de los beneficiarios, del Grupo De GARO.</t>
  </si>
  <si>
    <t>No hubo dificultades en el desarrollo ya que se cumplio con las actividades dadas.</t>
  </si>
  <si>
    <t>Mantener la confianza de los ciudadanos, funcionarios y colaboradores por medio del estudio de la seguridad de las instalaciones de la UNP, verificando y determinando un diagnostico periódico, desarrollando al mismo tiempo recomendaciones que aporten a la mejora continua de la seguridad en esta materia.</t>
  </si>
  <si>
    <t>Elaborar e implementar el  Protocolo de Seguridad de Instalaciones.
Socialización  del Protocolo de Seguridad de Instalaciones.
Realizar el cronogramas del GARO de las actividades de estudios de seguridad.</t>
  </si>
  <si>
    <t>Estudios de Seguridad a Instalaciones de la UNP</t>
  </si>
  <si>
    <t>(Estudios de seguridad realizados / Estudios de seguridad programados) *100</t>
  </si>
  <si>
    <t>Indicador en cero, no se atendió esta necesidad en este momento.</t>
  </si>
  <si>
    <t xml:space="preserve">1. Realizar Estudio de Seguridad a las instalaciones de la UNP  a través de verificación para determinar el  diagnostico  actual de la seguridad de la UNP
2. Realizar Inventario  de instalaciones y equipos  
3. Realizar recomendaciones generales en materia de seguridad física y pruebas de vulnerabilidad  para las Instalaciones de la UNP
</t>
  </si>
  <si>
    <t>El GARO solicita que se reevalúe el indicador que continua reflejando cero, pues no se esta atendiendo el mismo.</t>
  </si>
  <si>
    <t xml:space="preserve">El indicador nos permite resaltar que las solicitudes fueron realizadas un 100% en su ejecución total. </t>
  </si>
  <si>
    <t xml:space="preserve">Archivo de gestión GRUPO GARO </t>
  </si>
  <si>
    <t xml:space="preserve">Realizar inventarios, estudios , recomendaciones para sacar un diagnostico actual para la UNP .     </t>
  </si>
  <si>
    <t>Esta al 0% por que no se aprueba aún presupuesto para realizar trasbajo de campo.</t>
  </si>
  <si>
    <t>No hay soporte ya que no se ha hecho</t>
  </si>
  <si>
    <t>no hay soporte ya que no se ha hecho</t>
  </si>
  <si>
    <t xml:space="preserve">no se aprobado recursos para hacer los analisis de seguridad </t>
  </si>
  <si>
    <t>Mantener la confianza de los ciudadanos, funcionarios y colaboradores por medio del manejo apropiado de las PQRS, velando por la integridad de la información, la inclusión de las regionales y el ajuste a unas respuestas puntuales dentro de los tiempos establecidos.</t>
  </si>
  <si>
    <t>Tramitar y dar respuesta oportuna a los PQRSD presentados por los beneficiarios y/o ciudadanos, centralizando en la Subdirección de Protección el seguimiento diario a las diferentes solicitudes, competencia de las coordinaciones adscritas a este despacho.</t>
  </si>
  <si>
    <t>Gestión de PQRS</t>
  </si>
  <si>
    <t xml:space="preserve">No Total de PQRS tramitadas / No Total de PQRS recibidas) *100           </t>
  </si>
  <si>
    <t xml:space="preserve">Se refleja comportamiento negativo del indicador y se hacen las observaciones y llamados de atención a la falta de respuesta dentro de los términos a las PQRSD, </t>
  </si>
  <si>
    <t>Carpeta PQRSD,  PQRSD 2018</t>
  </si>
  <si>
    <t>1. Dar respuesta a los PQRS que se recepcionan o allegan a la Subdirección de protección.
2. Involucrar activamente al proceso a las regionales (GURP) en términos de capacitación y canales de comunicación internos y con los protegidos.</t>
  </si>
  <si>
    <t>Se evidencia falta de compromiso en el cumplimiento de los terminos de respuesta, razón por la cual el despacho del proceso de GMP hace los correspondientes llamados de atención.</t>
  </si>
  <si>
    <t xml:space="preserve">Se refleja comportamiento positivo del indicador y se hacen las observaciones a la falta de respuesta dentro de los terminos a las PQRSD, </t>
  </si>
  <si>
    <t xml:space="preserve">Se evidencia el compromiso en el cumplimiento de los terminos de respuesta, </t>
  </si>
  <si>
    <t>Durante 3er trimestre 2018 se recepcionaron 1165 solicitudes registradas como PQRSD paa la Subdirección de Protección de los cuales 1063 fueron atendidas dentro de los terminos de ley para un 91% de cumplimiento, el restante 9% obedece al volumen de trabajo que se atiende vencido.</t>
  </si>
  <si>
    <t>Carpeta PQRSD//Escritorio//PQRSD SUBDIRECCIÓN DE PROTECCIÓN.</t>
  </si>
  <si>
    <t>Se evidencia el compromiso en el cumplimiento de los terminos de respuesta, sin embargo la capacidad no se ajusta al vlumen de PQRSD.</t>
  </si>
  <si>
    <t>Mantener la confianza de los ciudadanos, beneficiarios y colaboradores por medio del manejo apropiado de las solicitudes de pasajes y viáticos del operador privado, verificando la documentación requisito.</t>
  </si>
  <si>
    <t>Tramitar y dar respuesta oportuna a la gestión de viáticos y pasajes del operador privado, utilizando los mecanismos de control y seguimiento al uso adecuado y verificación del recurso asignado.</t>
  </si>
  <si>
    <t xml:space="preserve">Gestión viáticos y pasajes operador privado
</t>
  </si>
  <si>
    <t>(Cantidad de solicitudes de viáticos y pasajes tramitados/ Cantidad de solicitudes de viáticos y pasajes recibidas) *100</t>
  </si>
  <si>
    <t xml:space="preserve">El presente informe se presenta con corte 30 de marzo de 2018 con el fin de dar cumplimiento a las fechas de entrega del mismo, así mimo se puede evidenciar que el indicador siempre calcula el 100 % debido a que todo lo que se recibe a través de correo electrónico se tramita sin excepción.
A continuación, se describen las solicitudes de desplazamiento aprobadas y negadas, lo cual es la suma de la totalidad de correos allegados y tramitados, de manera mensual.
 Para el mes de enero se tramitaron 4104 solicitudes
Aprobadas:  3831 Negadas: 273
 Para el mes de febrero se tramitaron 5008 solicitudes
 Aprobadas:  4607Negadas: 401
 Para el mes de marzo se tramitaron 5071 solicitudes
 Aprobadas: 4370   Negadas: 701
</t>
  </si>
  <si>
    <t xml:space="preserve">La información suministrada puede ser verificada de manera digital a través de la carpeta compartida en apoyo_administrativo_subpro (trinity)/ INFORMES / INFORME MENSUAL/AÑO 2018
</t>
  </si>
  <si>
    <t>se evidencia una mejora en la recepción de los formatos con el lleno de requisitos para el trámite correspondiente a la autorización de viáticos, así como el cumplimiento de los tiempos para estos requerimientos, de otro modo, se mantienen las bases actualizadas, con los EXT que denotan la trazabilidad caso a caso para futuras consultas y seguimiento.</t>
  </si>
  <si>
    <t xml:space="preserve">Las interferencias en el correo electrónico a través del cual llegan las solicitudes de desplazamiento, como insumos para el desarrollo de las actividades que determinan el cumplimiento, gestión y efectividad de nuestro indicador. 
De otro modo la falta de un sistema robusto con la información en línea para las distintas actualizaciones, con el fin de agilizar el servicio y respuesta oportuna.
</t>
  </si>
  <si>
    <t xml:space="preserve">El presente informe se presenta con corte 28 de junio de 2018 con el fin de dar cumplimiento a las fechas de entrega del mismo, así mimo se puede evidenciar que el indicador siempre calcula el 100 % debido a que todo lo que se recibe a través de correo electrónico se tramita sin excepción.
A continuación, se describen las solicitudes de desplazamiento aprobadas y negadas, lo cual es la suma de la totalidad de correos allegados y tramitados, de manera mensual.
 Para el mes de abril se tramitaron 5395 solicitudes
Aprobadas:  3825 Negadas: 1570
 Para el mes de mayo se tramitaron 5524 solicitudes
 Aprobadas:  4716 Negadas: 808
 Para el mes de junio se tramitaron 5820 solicitudes
 Aprobadas: 5144  Negadas: 676
</t>
  </si>
  <si>
    <t xml:space="preserve">El presente informe se presenta con corte 28 de septiembre de 2018 con el fin de dar cumplimiento a las fechas de entrega del mismo, así mimo se puede evidenciar que el indicador siempre calcula el 100 % debido a que todo lo que se recibe a través de correo electrónico se tramita sin excepción.
A continuación, se describen las solicitudes de desplazamiento aprobadas y negadas, lo cual es la suma de la totalidad de correos allegados y tramitados, de manera mensual.
 Para el mes de julio se tramitaron 6152 solicitudes
Aprobadas:  5127 Negadas: 1025
 Para el mes de agosto se tramitaron 6243 solicitudes
 Aprobadas:  4818 Negadas: 1425
 Para el mes de septiembre se tramitaron 5782 solicitudes
 Aprobadas: 4801  Negadas: 981 
</t>
  </si>
  <si>
    <t>Mantener la confianza de los ciudadanos, beneficiarios y colaboradores por medio del manejo apropiado y asegurando la implementación de las medidas de protección.</t>
  </si>
  <si>
    <t>Dar trámite oportuno al acto administrativo, asegurando la implementación de las medidas de protección.</t>
  </si>
  <si>
    <t>Medidas Implementadas por la UNP</t>
  </si>
  <si>
    <t>(No. de personas que cuentan con medidas de protección implementadas totales o con entregas parciales bajo promesa de entrega de acuerdo con el acto administrativo / No. Total de personas con medidas protección aprobadas para implementación por acto administrativo)*100</t>
  </si>
  <si>
    <t>Desde la coordinación de implementaciones y como estrategia para este trimestre se delegó a una persona el seguimiento diario a la implementación de las medidas de protección asignadas mediante acto administrativo; con el fin de garantizar la implementación a satisfacción de las mismas a los protegidos de la UNP.</t>
  </si>
  <si>
    <t>\\trinity\Grupo_de_Implementacion_Medidas</t>
  </si>
  <si>
    <t>De acuerdo a esta estrategia y gracias al compromiso de cada GURP en cabeza de los coordinadores y a los enlaces también, en lo que respecta al envió oportuno de las actas de implementación de medidas y realizando el seguimiento y control a la implementación de las medidas se logra obtener un resultado óptimo a la implementación de la medida.</t>
  </si>
  <si>
    <t xml:space="preserve">A pesar de todas las alertas generadas con la disponibilidad de los recursos para la implementación oportuna de las medidas de protección seguimos presentando falencias con el tema de chalecos de protección balística por temas de Stock de la medida.
</t>
  </si>
  <si>
    <t xml:space="preserve">Para el trimestre en mención en el grupo de implementación de medidas de protección se desarrolló plan de contingencia para el cumplimiento a satisfacción de la implementación de las medidas otorgadas a los beneficiarios de la ruta de protección,  según lo estipulan los actos administrativos emitidos por el CERREM y recibidos en la coordinación para el tramite respectivo, reforzando las actividades de contacto efectivo con los protegidos, con el fin de determinar disposiciones especificas de la implementación de las medidas de protección, partiendo que para este trimestre el número implementaciones recibidas en la coordinación fueron aproximadamente el doble teniendo en cuenta que el país se encontraba en etapa pre-electoral lo que conllevo a ajustar y reforzar los esquemas y las medidas de protección por Plan Democracia a los servidores públicos.   
</t>
  </si>
  <si>
    <t>\\172.16.68.94\Users\julian.gualdron\Desktop\Carpeta compartida Julian\BASES ACCESS</t>
  </si>
  <si>
    <t xml:space="preserve">Dentro de los avances al seguimiento e implementación de las medidas de protección y con el fin establecer controles efectivos a la implementación a satisfacción de las medidas de protección otorgadas por el CERREM, se procedió a modificar e integrar el acta de implementación de medidas y el formato de no aceptación de las mismas; buscando tener una trazabilidad y la unificación de la información en un solo documento, el acta de implementación y/o no aceptación de medidas de protección.
Adicionalmente se continua con el seguimiento y el compromiso de las GURP en él envió de los soportes respectivos de la implementación por parte de la persona responsable de dicha actividad en el grupo de implementación de medidas, dicho seguimiento se realiza a diario con base a la remisión de las actas al correo de implementaciones.
</t>
  </si>
  <si>
    <t xml:space="preserve">Gracias a las alertas generadas en el mes de abril se logra contar en la coordinación de implementación de medidas, con el stock de chalecos necesarios para implementar las medidas de protección pendientes, en la actualidad se está desarrollando plan de contingencia con el fin de actualizar los chalecos próximos a vencerse para realizar el cambio respectivo de las medidas implementadas, dicha actividad ha sido un poco compleja debido a que al interior del grupo no se cuenta con información veraz de las medidas de los años 2014 y 2015 </t>
  </si>
  <si>
    <t xml:space="preserve">Para el tercere trimestres y gracias a los planes de contingencia adelantados desde la coordiancion del grupo y apasar de las dificultadas evidenciasdas en los indicadores del tablero de mando con respecto a la demanda de resoluciones, su incremento desmesurado y la deficiencia de personal del grupo se logro un porcentaje del cumplimiento del 86% en el cumplimiento a satisfacción de la implementación de las medidas otorgadas a los beneficiarios de la ruta de protección,  según lo estipulan los actos administrativos emitidos por el CERREM y recibidos en la coordinación para el tramite respectivo, reforzando las actividades de contacto efectivo desde la recepcion de los actos administrativos en el grupo, con el fin de determinar disposiciones especificas de la implementación de las medidas de protección y el seguimiento en base a las actas d implementacion y/o no aceptacion de las medidas por parte de los mismos.
</t>
  </si>
  <si>
    <t>Dentro de los avances significativos para la implementacion oportuna de las medidas de proteccion se gestionaron y habilitaron los permisos con la herramienta SER a los implementadores con el fin de contar con informacion de tallas de chalecos y demas datos de contacto agilizando la implementacion de las medidas; asi mismo y con el fin de tener la informacion de la implementacion y/o no aceptaciond e las medias se unifico el acta de implementacion y el formato de no acpetacion de la medida en un solo formato lo cual permite un seguimiento efectivo a la implementacion a satisfaccion de las mismas.</t>
  </si>
  <si>
    <t xml:space="preserve">A pesar de todas las alertas generadas con la disponibilidad de los recursos para la implementación oportuna de las medidas de protección seguimos presentando falencias con el tema de chalecos de protección balística por temas de Stock de la medida.
</t>
  </si>
  <si>
    <t>Defensa Jurídica</t>
  </si>
  <si>
    <t>Garantizar la defensa jurídica de la Entidad, mediante la atención oportuna de las acciones constitucionales y contenciosas que se promuevan contra ésta.</t>
  </si>
  <si>
    <t>Disminución del daño anti jurídico de la entidad.</t>
  </si>
  <si>
    <t xml:space="preserve">Sesiones del Comité de Conciliación
1.  Realizar el comité de conciliación, y las actas de las sesiones.
</t>
  </si>
  <si>
    <t>GESTION JURIDICA</t>
  </si>
  <si>
    <t>Sesiones del Comité de Conciliación</t>
  </si>
  <si>
    <t xml:space="preserve">(Número de sesiones del Comité de Conciliación, realizadas en el período / Total de sesiones del Comité de Conciliación programados para el período) * 100 </t>
  </si>
  <si>
    <t xml:space="preserve">Para el primer trimestre del año 2018, se programaron 6 sesiones del comité de conciliación las cuales se realizaron en su totalidad de la siguiente manera:
Se programaron 2 sesiones los días 18 y 30 de enero de 2018
Se realizaron 2 sesiones los días 6 y 21 de febrero de 2018
Se realizaron 2 sesiones los días 6 y 20 de marzo de 2018.
Lo anterior arroja un porcentaje de cumplimiento de la actividad del 10,71%.
</t>
  </si>
  <si>
    <t xml:space="preserve">Las evidencias de esta actividad reposan en la Oficina Asesora Jurídica carpeta Yute llamada Actas del comité de conciliación y de manera digital en la carpeta Trinity de la Oficina. </t>
  </si>
  <si>
    <t>Se brindó satisfactorio cumplimiento a esta actividad puesto que se ejecutaron las 6 sesiones que se tenían programadas para el primer trimestre del año 2018.</t>
  </si>
  <si>
    <t>No se presento ninguna dificultad en cuanto a la realización de las sesiones del comité de conciliación en este trimestre.</t>
  </si>
  <si>
    <t xml:space="preserve">Para el segundo trimestre del año 2018, se programaron 7 sesiones del comité de conciliación las cuales se ejecutaron en su totalidad de la siguiente manera:
abril: se realizaron 2 sesiones los días 10 y 24.
mayo: se programaron 3 sesiones las cuales se ejecutaron los días 10,17 y 24. 
junio: se realizaron 2 sesiones del comité de conciliación las cuales se llevaron a cabo los días 5 y 18. 
Lo anterior arroja un porcentaje de cumplimiento de la actividad del 3,75% para el segundo trimestre lo cual equivale al 10,71% del total del plan de acción. 
</t>
  </si>
  <si>
    <t xml:space="preserve">Las evidencias de esta actividad reposan en la Oficina Asesora Jurídica en la carpeta Yute llamada Actas del comité de conciliación y de manera digital en la carpeta Trinity de la Oficina. </t>
  </si>
  <si>
    <t>Se brindó satisfactorio cumplimiento a esta actividad puesto que se ejecutaron las 7 sesiones del comité de conciliación  que se tenían programadas para el segundo trimestre del año 2018.</t>
  </si>
  <si>
    <t xml:space="preserve">Para el segundo trimestre del año en curso, No se presento ninguna dificultad en cuanto al desarrollo de esta actividad.  </t>
  </si>
  <si>
    <t xml:space="preserve">Para el Tercer trimestre del año 2018, se programaron 7 sesiones del comité de conciliación las cuales se realizaron en su totalidad de la siguiente manera:
Se programaron 2 sesiones los días 10 y 28 de julio de 2018
Se realizaron 3 sesiones los días 14,21 y 28 de agosto de 2018
Se realizaron 2 sesiones los días 10 y 27 de septiembre de 2018.
Lo anterior arroja un porcentaje de cumplimiento de la actividad del  25%.
</t>
  </si>
  <si>
    <t xml:space="preserve">Las evidencias de esta actividad reposan en la Oficina Asesora Juridica en la carpeta Yute llamada Actas del comité de conciliación y de manera digital en la carpeta Trinity de la Oficina. </t>
  </si>
  <si>
    <t xml:space="preserve"> Se ejecutaron las 7 sesiones del comité de conciliación  que se tenian programadas para el tercer trimestre del año 2018, generandose asi un satisfactorio cumplimiento de la actividad.</t>
  </si>
  <si>
    <t xml:space="preserve">Para el tercer trimestre del año en curso, No se presento ninguna dificultad en cuanto al desarrollo de esta actividad. </t>
  </si>
  <si>
    <t xml:space="preserve">Gestión Tutelas y Demandas
1. Responder todos los requerimientos jurídicos que alleguen a la Entidad.
</t>
  </si>
  <si>
    <t xml:space="preserve">Respuesta en términos de ley </t>
  </si>
  <si>
    <t>(Número de requerimientos respondidos en terminos de ley / número de requerimientos allegados para dar respuesta en terminos de ley )*100</t>
  </si>
  <si>
    <t xml:space="preserve">En el primer trimestre del año en curso, la oficina asesora Jurídica debía dar respuesta en términos de ley a un total de 514 requerimientos, de los cuales dio respuesta oportuna a 485, quedando así 29 requerimientos con respuesta extemporánea.
La contestación de dichos requerimientos se realizó de la siguiente manera:
Enero: se respondieron en términos a 122 de un total de 123
Febrero: Se brindo respuesta en términos de ley a 128 requerimientos de un total de 130
Marzo: Se brindo respuesta en términos de ley a 235 requerimientos de un total de 261
Lo anterior genera un porcentaje de cumplimiento de la actividad del 26,94%.
</t>
  </si>
  <si>
    <t xml:space="preserve">Los soportes de esta actividad reposan en el aplicativo Sócrates ya que allí se reporta mes a mes el comportamiento del indicador, también existe un archivo físico en la carpeta yute llamada informes indicadores. </t>
  </si>
  <si>
    <t xml:space="preserve">Se tomaron las respectivas acciones correctivas para poder lograr dar cumplimiento del 100% de esta actividad en el segundo trimestre. </t>
  </si>
  <si>
    <t>Para este primer trimestre se presento una novedad en cuanto al número de requerimientos con respuesta extemporánea, no obstante el tema ya fue puesto bajo el conocimiento del jefe del área.</t>
  </si>
  <si>
    <t xml:space="preserve">En el segundo trimestre del año en curso, la oficina asesora Jurídica debía dar respuesta en términos de ley a un total de 849 requerimientos, de los cuales dio respuesta oportuna a 843, quedando así 6 requerimientos con respuesta extemporánea.
La contestación de dichos requerimientos se realizó de la siguiente manera:
abril: se respondieron en términos 277 de un total de 279, quedando así 2 requerimientos con respuesta extemporánea. 
mayo: Se brindó respuesta en términos de ley a 282 requerimientos. 
junio: Se brindó respuesta en términos de ley a 284 requerimientos de un total de 288.
Lo anterior genera un porcentaje de cumplimiento de la actividad del 28,37%.
</t>
  </si>
  <si>
    <t>Se logró obtener una notable mejora en el desempeño con respecto al rendimiento que se tuvo en el trimestre anterior.</t>
  </si>
  <si>
    <t xml:space="preserve">Mala organización del tiempo de algunos abogados, no obstante se tomaron las respectivas acciones correctivas para poder lograr dar cumplimiento del 100% de esta actividad en el tercer trimestre. </t>
  </si>
  <si>
    <t xml:space="preserve">En el tercer trimestre del año en curso, la oficina asesora Jurídica debía dar respuesta en términos de ley a un total de 761 requerimientos, de los cuales dió respuesta oportuna a 758, quedando así 3 requerimientos con respuesta extemporánea.
La contestación de dichos requerimientos se realizó de la siguiente manera:
julio: se respondieron en términos 256 de un total de 257, quedando asi 1 requerimiento con respuesta extemporánea. 
agosto: Se brindó respuesta en términos de ley a 232 requerimientos de un total de 233, quedando 1 con respuesta fuera de los terminos de ley. 
septiembre: Se brindó respuesta en términos de ley a 270 requerimientos de un total de 271.
Lo anterior genera un procentaje de cumplimiento de la actividad del 23%.
</t>
  </si>
  <si>
    <t xml:space="preserve">Los soportes de esta actividad reposan en el aplicativo socrates ya que alli se reporta mes a mes el comportamiento del indicador, tambien existe un archivo fisico en la carpeta yute llamada informes indicadores. </t>
  </si>
  <si>
    <t>Se logró optener una mejora en el desempeño con respecto al rendimiento que se tuvo en e segundo  trimestre.</t>
  </si>
  <si>
    <t xml:space="preserve">Persiste la mala organización del tiempo de algunos abogados, no obstante se tomaron las respectivas acciones correctivas para poder lograr dar cumplimiento del 100% de esta actividad en el cuarto trimestre. </t>
  </si>
  <si>
    <t xml:space="preserve">Gestión Tutelas y Demandas
1. Elaborar y enviar oportunamente las respuestas a todas las tutelas y demandas en términos de ley. </t>
  </si>
  <si>
    <t>(Número de requerimientos respondidos / número de requerimientos allegados para dar respuesta)*100</t>
  </si>
  <si>
    <t xml:space="preserve">Para el primer trimestre del año 2018, la Oficina Asesora jurídica debía brindar respuesta a un total 514 requerimientos a los cuales se les dio respuesta en su totalidad. </t>
  </si>
  <si>
    <t xml:space="preserve">Se brindó respuesta a todos los requerimientos a los cuales se les debía dar tramite en el primer trimestre del año. </t>
  </si>
  <si>
    <t xml:space="preserve">No se reporto ninguna dificultad en las contestación de los requerimientos. </t>
  </si>
  <si>
    <t xml:space="preserve">Para el segundo trimestre del año 2018, la Oficina Asesora jurídica debía brindar respuesta a un total 849 requerimientos a los cuales se les dio respuesta en su totalidad. </t>
  </si>
  <si>
    <t xml:space="preserve">Se brindó respuesta a todos los requerimientos a los cuales se les debía dar tramite en el segundo trimestre del año. </t>
  </si>
  <si>
    <t>Para el tercer trimestre del año 2018, la Oficina Asesora jurídica debía brindar respuesta a un total 761 requerimientos a los cuales se les dio respuesta en su totalidad.</t>
  </si>
  <si>
    <t xml:space="preserve">Se brindó respuesta a todos los requerimientos a los cuales se les debia dar tramite en el segundo trimestre del año. </t>
  </si>
  <si>
    <t>Implementación Sistema Único de Gestión e Información Litigiosa del Estado Colombiano en la Entidad.</t>
  </si>
  <si>
    <t xml:space="preserve">Actualización EKOGUI
1. Reportar  información litigiosa en el Sistema Único de Información litigiosa del Estado Colombiano (EKOGUI). </t>
  </si>
  <si>
    <t>Actualización de información litigiosa en el Sistema Único de gestión litigiosa del estado Colombiano (EKOGUI)</t>
  </si>
  <si>
    <t>( Número de procesos litigiosos actualizados en el EKOGUI / Numero de procesos litigiosos vigentes)*100%</t>
  </si>
  <si>
    <t>Actualmente la Oficina Asesora Jurídica cuenta con un total de 882 procesos activos, de los cuales en el primer trimestre del año 2018 se encuentran actualizados 814 en el EKOGUI, quedando así 68 procesos sin actualización aun; esto arroja un porcentaje de cumplimiento del 92% lo cual corresponde al 19,78% de lo que se tenía programado para la actividad,</t>
  </si>
  <si>
    <t xml:space="preserve">El soporte de esta actividad reposa en el Sistema Único de Información Litigiosa del Estado EKOGUI, el cual es administrado por un abogado de la Oficina Jurídica. </t>
  </si>
  <si>
    <t xml:space="preserve">Se genero un porcentaje de cumplimiento del 92% en el desarrollo de esta actividad, no obstante se espera un mejor desempeño en el segundo trimestre del año. </t>
  </si>
  <si>
    <t>No se reportaron dificultades en el desarrollo de esta actividad.</t>
  </si>
  <si>
    <t>En el segundo trimestre del año en curso la Oficina Asesora Jurídica contó con un total de 910 procesos activos, de los cuales se encuentran actualizados 865 en el EKOGUI, quedando así 45 procesos sin actualización aun; esto arroja un porcentaje de cumplimiento del 95%.
 esto a su vez corresponde al 20,37% de lo que se tenía programado para la actividad,</t>
  </si>
  <si>
    <t xml:space="preserve">El soporte de esta actividad reposa en el Sistema Único de Información Litigiosa del Estado EKOGUI, el cual es administrado por un abogado de la Oficina Jurídica que pertenece al área Procesal. </t>
  </si>
  <si>
    <t>Se evidencia un crecimiento en la actualización de los procesos en el EKOGUI del 3% con relación al primer trimestre del año.</t>
  </si>
  <si>
    <t>Tras preguntar por que aún no se obtiene el cumplimiento del 100% en el desarrollo de esta actividad; se argumenta que por razones de tiempo, puesto que los abogados deben estar desplazándose a otras ciudades y a carga laboral.</t>
  </si>
  <si>
    <t xml:space="preserve">En el segundo trimestre del año en curso la Oficina Asesora Jurídica contó con un total de 801  procesos activos, de los cuales se encuentran actualizados 770 en el EKOGUI, quedando así 40 procesos sin actualización aun; esto arroja un porcentaje de cumplimiento del 96%.
</t>
  </si>
  <si>
    <t xml:space="preserve">El soporte de esta actividad reposa en el Sistema Unico de Información Litigiosa del Estado EKOGUI, el cual es administrado por un abogado de la Oficina Jurídica que pertenece al área Procesal. </t>
  </si>
  <si>
    <t>Se evidencia un crecimiento en la actualización de los procesos en el EKOGUI del 1% con relación al segundo trimestre del año.</t>
  </si>
  <si>
    <t>Nuevamente se pregunta a los abogados el  por que aún no se optiene el cumplimiento del 100% en el desarrollo de esta actividad; a lo cual continuan argumentando que es por razones de tiempo, puesto que los abogados deben estar desplazandose a otras ciudades y a carga laboral.</t>
  </si>
  <si>
    <t xml:space="preserve">Liquidación de sentencias judiciales 
1. Liquidar sentencias y conciliaciones judiciales asignadas por sucesión procesal o falladas en contra de la Unidad Nacional de Protección como sujeto procesal.
</t>
  </si>
  <si>
    <t>Sentencias Judiciales.</t>
  </si>
  <si>
    <t xml:space="preserve">(Sentencias Judiciales 
Número de solicitudes liquidadas / Número de solicitudes radicadas )*100%
</t>
  </si>
  <si>
    <t>En el primer trimestre del presente año,  radicaron un total de 25 solicitudes de pago.
6 se realizaron en enero, 12 en febrero y 7 en marzo, todas fueron liquidadas en su totalidad; dando así un cumplimiento a la actividad del  3,75%.
Nota: Es importante aclarar que cuando se habla de liquidar las solicitudes de pago radicadas, esto NO siempre implica que el pago sea efectuado; ya que la liquidación se realiza es para contabilizar la obligación.</t>
  </si>
  <si>
    <t>El soporte de esta actividad  reposa en las bases de datos del grupo de liquidaciones y pagos de sentencias de la Oficina y estas a su vez se encuentran  en la carpeta trinity.</t>
  </si>
  <si>
    <t xml:space="preserve">Esta actividad se realizó con forme a lo que se tenía programado, generándose así un cumplimiento del 100% desacuerdo a lo que estaba estipulado para el periodo. </t>
  </si>
  <si>
    <t>En el segundo trimestre del año en curso,  radicaron un total de 47 solicitudes de pago.
16 de ellas se realizaron en abril, 15 en mayo y 16 en junio, todas fueron liquidadas en su totalidad; dando así un cumplimiento a la actividad del  10,71%.
Nota: Es importante aclarar que cuando se habla de liquidar las solicitudes de pago radicadas, esto NO siempre implica que el pago sea efectuado; ya que la liquidación se realiza es para contabilizar la obligación.</t>
  </si>
  <si>
    <t>En el tercer trimestre del año en curso,  radicaron un total de 36 solicitudes de pago.
16 de ellas se realizaron en abril, 15 en mayo y 16 en junio, todas fueron liquidadas en su totalidad; dando asi un cumplimiento a la actividad del  25%.
Nota: Es importante aclarar que cuando se habla de liquidar las solicitudes de pago radicadas, esto NO siempre implica que el pago sea efectuado; ya que la liquidación se realiza es para contabilizar la obligación.</t>
  </si>
  <si>
    <t xml:space="preserve">Esta actividad se realizó con forme a lo que se tenía programado, generandose asi un cumplimiento del 100% deacuerdo a lo que estaba estipulado para el periodo. </t>
  </si>
  <si>
    <t xml:space="preserve">No se reportaron dificultades en el desarrollo de esta actividad, salvo que el ministerio de Hacienda aún no ha autorizado el dinero para efectuar los pagos. </t>
  </si>
  <si>
    <t>Fortalecer la defensa Jurídica de la Entidad.</t>
  </si>
  <si>
    <r>
      <t xml:space="preserve">(Acciones realizadas para fortalecer la gestión de la defensa jurídica </t>
    </r>
    <r>
      <rPr>
        <b/>
        <sz val="8"/>
        <rFont val="Calibri"/>
        <family val="2"/>
        <scheme val="minor"/>
      </rPr>
      <t>/</t>
    </r>
    <r>
      <rPr>
        <sz val="8"/>
        <rFont val="Calibri"/>
        <family val="2"/>
        <scheme val="minor"/>
      </rPr>
      <t xml:space="preserve"> Total acciones programas en el periodo para para fortalecer la gestión de la defensa jurídica en la UNP)*100%</t>
    </r>
  </si>
  <si>
    <t>En el primer trimestre del año en curso, la Oficina Asesora Jurídica realizó 1 acción con la finalidad de fortalecer la gestión de la defensa Jurídica; estas fueron:
1. Se realizó la implementación de alertas de vencimientos a la base de datos del área procesal, esto con la finalidad de reducir los incumplimientos en los terminos de las respuestas a los requerimientos que allegan a dicha área.</t>
  </si>
  <si>
    <t>El soporte de este indicador es un Acta, la cual se encuentra archivada en carpeta Yute con el nombre (Actas Calidad)</t>
  </si>
  <si>
    <t>Se generó una nueva actividad para la persona encargada de administrar la base de datos de Procesal, la cual consiste en enviar alertas semanales a los abogados avisándoles de los requerimientos que tienen Próximos a vencerse.</t>
  </si>
  <si>
    <t xml:space="preserve">En el segundo trimestre del año en curso, la Oficina Asesora Jurídica realizaron 2 acciones con la finalidad de fortalecer la gestión de la defensa Jurídica; estas fueron:
1. Se realizó la implementación de alertas de vencimientos a la base de datos del área de Recursos, esto con la finalidad de reducir los incumplimientos en los terminos de las respuestas a los requerimientos que allegan a dicha área.
2. Se realizo 1 reunión al interior de la oficina Jurídica en la cual se le recuerda a todo el personal del área el código de Ética, la importancia de responder en terminos y los diferentes riesgos de corrupción. </t>
  </si>
  <si>
    <t>El soporte de este indicador son 2 Actas, las cuales se encuentran archivadas en carpeta Yute con el nombre (Actas Calidad)</t>
  </si>
  <si>
    <t>Se generó una nueva actividad para el líder del grupo de Recursos de Reposición , la cual consiste en enviar alertas semanales a los abogados avisándoles de los requerimientos que tienen Próximos a vencerse.</t>
  </si>
  <si>
    <t xml:space="preserve">Para el tercer trimestre del año en curso, la Oficina Asesora Juridica realizó 3 acciones con la finalidad de fortalecer la getión de la defensa Juridica; estas fueron:
1. Se modificaron las bases de datos de 2 procesos (Tutelas y liquidaciones) al interior de la oficina; esto con la finalidad de contar con una información mucho mas completa y organizada de los diferentes requerimientos que se manejan en la oficina Jurídica.
2. Se crearon y actualizaron todos los procedimientos al interior de la Oficina, con el objetivo de tener una mayor claridad en cuanto a las funciones y responsabilidades que tienen los grupos internos del área jurídica. 
3. Se realizo 1 reunión al interior de la oficina Juridica en la cual se le recuerda a todo el personal del area el codigo de Etica, la importancia de responder en terminos de ley todos los requerimientos que alleguen al área. . </t>
  </si>
  <si>
    <t xml:space="preserve">1. El soporte de esta actividad son las bases de datos con la codificación modificada.
2. Como soporte de esta actividad se encuentran las diferentes actas de reunión a traves de las cuales se reportaron las modificaciones que se realizaron en los procedimientos. 
Estos soportes reposan en una carpeta yute llamada actas calidad. 
3. El soporte de esta actividad es un acta de reunión la cual reposa en carpeta yute llamada actas calidad. </t>
  </si>
  <si>
    <t>Todos los procedimientos del área júridica se encuentran debidamente actualizados y cuentan con la respectiva aprobación y codificación de la Oficina de Planeación e información.</t>
  </si>
  <si>
    <t xml:space="preserve">Racionalización de tramites </t>
  </si>
  <si>
    <t>Formular  Acciones y Oportunidades de mejoras del proceso</t>
  </si>
  <si>
    <t xml:space="preserve">GESTION CONTROL DISCIPLINARIO INTERNO </t>
  </si>
  <si>
    <t xml:space="preserve"> Acciones y Oportunidades de mejoras del proceso </t>
  </si>
  <si>
    <t xml:space="preserve">Plan de acciones y  oportunidades de mejora del proceso </t>
  </si>
  <si>
    <t>Se realizo mesas de trabajo para realizar acciones correctivas para mejor el proceso</t>
  </si>
  <si>
    <t>Análisis de causa y acciones correctivas plataforma Sócrates</t>
  </si>
  <si>
    <t>mejorar el proceso de CDI</t>
  </si>
  <si>
    <t xml:space="preserve">Ejecutar las acciones programadas en el Plan de acciones y  oportunidades de mejora del proceso </t>
  </si>
  <si>
    <t>Acciones de mejora a ejecutar</t>
  </si>
  <si>
    <t>(Número de actividades realizadas del Plan de acciones y  oportunidades de mejora del proceso /Número total de actividades programadas Plan de acciones y  oportunidades de mejora del proceso )*100</t>
  </si>
  <si>
    <t xml:space="preserve">Para este trimestre se programo una (1) actividad </t>
  </si>
  <si>
    <t>MEM18-00010554 de fecha 01 de junio de 2018</t>
  </si>
  <si>
    <t>Se realizo Informe técnico donde se  realizo el seguimiento de las acciones y planes contempladas producto de la decisiones tomada por el líder del proceso para mejorar el desempeño del proceso. Se realizo informe técnico de las falencias, debilidades, riesgo potenciales, desempleo  de Proceso a nivel (Personal, Infraestructura tecnológica, física y seguridad.</t>
  </si>
  <si>
    <t xml:space="preserve"> Carga laboral generada por la Subdirección Especializada equivalente aún 50%; por cuanto, se incremento el número de funcionarios en la UNP.</t>
  </si>
  <si>
    <t>Para este III trimestre se elimino dos formatos</t>
  </si>
  <si>
    <t>Eliminación de formatos</t>
  </si>
  <si>
    <t>Se elimino los formatos GCF-FT-17 V3 Formato de registro de correspondencia Control Disciplinario Interno, GCD-FT-24 V1 Formato de restro de correspondencia recibida CDI</t>
  </si>
  <si>
    <t xml:space="preserve">No se presento dificultad </t>
  </si>
  <si>
    <t>Realizar  seguimiento a los expedientes disciplinarios para evaluar se encuentren al día.</t>
  </si>
  <si>
    <t>Seguimiento de expedientes con etapa al día</t>
  </si>
  <si>
    <t>(Número de expedientes en etapa al día / Número de expedientes asignados)*100</t>
  </si>
  <si>
    <t>De los 44 expedientes 2018 asignados a los diferentes abogados de la Coordinación CDI se encuentran al día los 44 de los cuales 11 expedientes se encuentran en etapa procesal.</t>
  </si>
  <si>
    <t>Base de datos CDI (GCD-FT-20-V1)</t>
  </si>
  <si>
    <t xml:space="preserve">Se evidencia que los expedientes asignados a la fecha se encuentran al día. </t>
  </si>
  <si>
    <t>No han podido ser asignados en su totalidad los expedientes allegados a la fecha en el 2018, dado que se esta dando prioridad al rezago de los años anteriores.</t>
  </si>
  <si>
    <t>De los 213 expedientes 2018 asignados a los diferentes abogados de la Coordinación CDI se encuentran al día los 191 de los cuales 22 expedientes pendiente por reparto.</t>
  </si>
  <si>
    <t xml:space="preserve">Se encuentran al día 78 expedientes en etapa al día </t>
  </si>
  <si>
    <t>Analizar el número de quejas, informes e investigaciones de oficio allegadas por los diferentes canales internos y externos</t>
  </si>
  <si>
    <t>Análisis de los informes disciplinarios</t>
  </si>
  <si>
    <t xml:space="preserve">Número de quejas, informes, y  de oficio analizados y radicados consecutivamente /
Número de quejas, informes y de oficio allegados a la Coordinación analizados </t>
  </si>
  <si>
    <t>Se cumplió con el 100% del análisis de los expedientes allegados a la Coordinación CDI.</t>
  </si>
  <si>
    <t>Base de datos CDI (GCD-FT-20-V1) y el libro radicado.</t>
  </si>
  <si>
    <t>Se dio el tramite consecutivo a los informes y/o quejas recibida de acuerdo al orden cronológico con el cual fueron allegados a la Coordinación CDI.</t>
  </si>
  <si>
    <t>No se presentaron dificultades.</t>
  </si>
  <si>
    <t>Base de datos CDI (GCD-FT-20-V1) y el libro radicador.</t>
  </si>
  <si>
    <t>De los 120 expedientes 2018 asignados a los diferentes abogados de la Coordinación CDI se encuentran al día.</t>
  </si>
  <si>
    <t>Realizar la asignación de expedientes disciplinarios a cada uno de los Abogados</t>
  </si>
  <si>
    <t>Asignación de expedientes disciplinarios</t>
  </si>
  <si>
    <t>Número de expedientes disciplinarios asignados a los abogados / 
Número de expedientes disciplinarios radicados</t>
  </si>
  <si>
    <t>Se cumplió con el 51% de asignación de expedientes del 2018 a la fecha a los diferentes abogados de la Coordinación CDI.</t>
  </si>
  <si>
    <t>Base de datos CDI (GCD-FT-20-V1) y Acta de Asignación.</t>
  </si>
  <si>
    <t>No se presento logro alguno.</t>
  </si>
  <si>
    <t>De los 320 expedientes 2018 asignados a los diferentes abogados de la Coordinación CDI se encuentran al día los 78 de los cuales 242 expedientes pendiente por reparto.</t>
  </si>
  <si>
    <t xml:space="preserve"> Carga laboral generada por la Subdirección Especializada; por cuanto, se incremento el número de funcionarios en la UNP.</t>
  </si>
  <si>
    <t>Apertura indagación preliminar dentro de los expedientes disciplinarios</t>
  </si>
  <si>
    <t>Apertura de indagación preliminar I</t>
  </si>
  <si>
    <t>Número de expedientes disciplinarios con requisitos para proferir apertura de indagación preliminar /
Número de expedientes disciplinarios asignados</t>
  </si>
  <si>
    <t>De los 44 expedientes de 2018 asignados a los diferentes abogados aun se encuentran siendo analizados 34 por lo cual 10 ya fueron proferidos con auto de indagación preliminar.</t>
  </si>
  <si>
    <t>Base de datos (GCD-FT-20-V1).</t>
  </si>
  <si>
    <t>No han podido ser analizados en su totalidad los expedientes asignados a cada uno de los abogados, dado que se esta dando prioridad al rezago de los años anteriores.</t>
  </si>
  <si>
    <t>De los 213 expedientes de 2018 asignados a los diferentes abogados aun se encuentran siendo analizados 180 por lo cual 11 ya fueron proferidos con auto de indagación preliminar.</t>
  </si>
  <si>
    <t>Apertura de indagación preliminar II</t>
  </si>
  <si>
    <t>Número de expedientes disciplinarios que no cumplen requisitos para apertura de indagación preliminar / 
Número de expedientes disciplinarios asignados</t>
  </si>
  <si>
    <t>De los 44 expedientes de 2018 asignados a los diferentes abogados aun se encuentran siendo analizados 34 expedientes y de lo analizado se establecían que 01 no cumple con los requisitos para indagación preliminar.</t>
  </si>
  <si>
    <t>De los 320 expedientes de 2018 asignados a los diferentes abogados aun se encuentran siendo analizados 7 por lo cual 313 ya fueron proferidos con auto de indagación preliminar.</t>
  </si>
  <si>
    <t>Decidir la apertura de investigación disciplinaria o  terminación de la investigación disciplinaria</t>
  </si>
  <si>
    <t>Apertura de investigación disciplinaria I</t>
  </si>
  <si>
    <t>Número de expedientes disciplinarios que no cumplen con requisitos  para apertura investigación disciplinaria  /
Número de expedientes disciplinarios con indagación preliminar</t>
  </si>
  <si>
    <t>Los 10 expedientes disciplinarios que se encuentran en etapa de indagación preliminar aun se encuentran en análisis por lo cual no se ha establecido que se inicie apertura de investigación disciplinaria. Cabe resaltar que los mismos se encuentran al día.</t>
  </si>
  <si>
    <t>No han podido ser analizados en su totalidad los expedientes en etapa de indagación, dado que los abogados se están dando prioridad al rezago de los años anteriores.</t>
  </si>
  <si>
    <t xml:space="preserve">
 Para  el segundo trimestre de abril, mayo y junio  se archivaron  dos (2)  expedientes de investigación disciplinaria , y ciento noventa y uno  (191) expedientes con indagación preliminar debido que dieron estricto cumplimiento a los presupuestos consagrados en el artículo 152 de la ley 734 de 2002 
</t>
  </si>
  <si>
    <t xml:space="preserve">
 Para  el tercer  trimestre de julio, agosto y septiembre  se archivaron siete (7)  expedientes de investigación disciplinaria , y setenta y ocho  (78) expedientes con indagación preliminar debido que dieron estricto cumplimiento a los presupuestos consagrados en el artículo 152 de la ley 734 de 2002 
</t>
  </si>
  <si>
    <t>Apertura de investigación disciplinaria II</t>
  </si>
  <si>
    <t>Número de expedientes disciplinarios que no cumplen con los requisitos para apertura de investigación disciplinaria / 
Número de  expedientes disciplinarios  con etapas de indagación preliminar</t>
  </si>
  <si>
    <t>Como 10 expedientes disciplinarios se encuentran en Analís de indagación preliminar aun no se ha establecido que se inicien otras etapas de la indagación.</t>
  </si>
  <si>
    <t>Proferir pliegos de cargos en los expedientes disciplinarios</t>
  </si>
  <si>
    <t>Pliegos de cargos contra Funcionarios I</t>
  </si>
  <si>
    <t>Número de expedientes disciplinarios con requisitos para emitir pliego de cargos  / 
Número  de expedientes con apertura de investigación disciplinaria</t>
  </si>
  <si>
    <t>Como los expedientes disciplinarios se encuentran en Analís de indagación preliminar aun no se ha establecido que se inicien otras etapas.</t>
  </si>
  <si>
    <t>Se profirió dos (2) fallos</t>
  </si>
  <si>
    <t>No se  profirió  fallos</t>
  </si>
  <si>
    <t>Pliegos de cargos contra Funcionarios II</t>
  </si>
  <si>
    <t>Número de expedientes disciplinarios sin merito para proferir pliego de cargos  /
Número de expedientes disciplinarios con  apertura de investigación disciplinaria</t>
  </si>
  <si>
    <t>Proferir fallo a los expedientes disciplinarios</t>
  </si>
  <si>
    <t>Fallo</t>
  </si>
  <si>
    <t>Número de Expedientes disciplinarios  con requisito para emitir  fallo de primera instancia  /
Número de Expedientes con pliego de cargos</t>
  </si>
  <si>
    <t>Como los expedientes disciplinarios se encuentran en Analísis de indagación preliminar aun no se ha establecido que se inicien otras etapas.</t>
  </si>
  <si>
    <t>Realizar notificaciones de providencias</t>
  </si>
  <si>
    <t>Notificaciones Providencias</t>
  </si>
  <si>
    <t>Número de autos con notificación oportuna / 
Número de Autos proferidos</t>
  </si>
  <si>
    <t>se evidencia que de los 10 autos proferidos lo 10 fueron notificados oportunamente.</t>
  </si>
  <si>
    <t>Expediente Disciplinario en físico.</t>
  </si>
  <si>
    <t>Se realizo la notificación oportuna de los autos proferidos.</t>
  </si>
  <si>
    <t>No se presento.</t>
  </si>
  <si>
    <t>De los 78 autos con notificación oportuna se encuentran al día los 78</t>
  </si>
  <si>
    <t>Medición del Proceso: Plan de Acción (4)
Mapa  de Riesgo de Proceso (4)
Mapa de Riesgo por Corrupción (3)
Tablero de Mando (4)
Fortalecimiento (4)</t>
  </si>
  <si>
    <t xml:space="preserve">Informes </t>
  </si>
  <si>
    <t>(No. De informes reportados oportunamente/
No. De informes programados)*100</t>
  </si>
  <si>
    <t>Se enviaron los informe de medición para el proceso</t>
  </si>
  <si>
    <t>Seguimiento a los informes de los indicadores de Tablero de Mando, Plan de Acción y el Mapa de Riesgo por Proceso</t>
  </si>
  <si>
    <t xml:space="preserve">No se presento </t>
  </si>
  <si>
    <t>Se enviaron los informe de medición para el proceso CDI</t>
  </si>
  <si>
    <t>Seguimiento a los informes de los indicadores de Tablero de Mando, Plan de Acción y el Mapa de Riesgo por Proceso,Mapa de Riesgo corrupción, acciones correctiva</t>
  </si>
  <si>
    <t>Diseñar, divulgar y ejecutar los planes de Talento Humano</t>
  </si>
  <si>
    <t>Diseñar el Plan Estratégico de Talento Humano (plan de Bienestar, Plan de Capacitación, Plan de Seguridad y Salud en el Trabajo, plan anual de vacantes y plan de previsión de recursos humanos)</t>
  </si>
  <si>
    <t>Formulación del Plan Estratégico de Talento Humano</t>
  </si>
  <si>
    <t>Plan Estratégico de Talento Humano oficializado</t>
  </si>
  <si>
    <t>Diseñar el Plan anual de vacantes</t>
  </si>
  <si>
    <t>Formulación del Plan Anual DE Vacantes</t>
  </si>
  <si>
    <t>Plan Anual de Vacantes oficializado</t>
  </si>
  <si>
    <t>Diseñar el Plan de previsión de recursos humanos.</t>
  </si>
  <si>
    <t>Formulación del Plan de Previsión de Recursos Humanos</t>
  </si>
  <si>
    <t>Plan de Previsión de recursos humanos oficializado</t>
  </si>
  <si>
    <t>Divulgar el Plan Estratégico de Talento Humano (  plan de Bienestar, Plan de Capacitación, Plan de Seguridad y Salud en el Trabajo, plan anual de vacantes y plan de previsión de recursos humanos)</t>
  </si>
  <si>
    <t>Plan Estratégico de Talento Humano Divulgado</t>
  </si>
  <si>
    <t>Plan Estratégico de Talento Humano Publicado</t>
  </si>
  <si>
    <t>Ejecutar las actividades concernientes al Plan Estratégico de Talento Humano (plan de Bienestar, Plan de Capacitación, Plan de Seguridad y Salud en el Trabajo, plan anual de vacantes y plan de previsión de recursos humanos).</t>
  </si>
  <si>
    <t>Ejecución del Plan Estratégico de Talento Humano</t>
  </si>
  <si>
    <t>(Numero de actividades del Plan Estratégico De Talento Humano Ejecutadas en el periodo) / (Numero de actividades del Plan Estratégico de Talento Humano) programadas en el periodo) *100</t>
  </si>
  <si>
    <t xml:space="preserve">Gestionar recursos complementarios para el cumplimiento de las obligaciones del programa de protección, por medio de la articulación de acciones con entidades del orden nacional, entes territoriales y organismos internacionales.  </t>
  </si>
  <si>
    <t>Suscribir convenios interadministrativo para garantizar los recursos para el Programa de Protección.</t>
  </si>
  <si>
    <t xml:space="preserve">GESTION DE ADQUISICIÓN DE ADMINISTRACION DE BIENES Y SERVICIOS (CONVENIOS) </t>
  </si>
  <si>
    <t xml:space="preserve">Convenios Interadministrativos </t>
  </si>
  <si>
    <t>Valor de convenios suscrito para la vigencia / valor meta de aforo establecida  por el Ministerio de Hacienda</t>
  </si>
  <si>
    <t>Durante el primer trimestre de la vigencia 2018 se cumplió con el 54% ($36,704,908,228,80) de los convenios convenios suscritos a nivel Bogotá y territorial de acuerdo a la meta de aforo de la vigencia que es de  $68.303.000.000.</t>
  </si>
  <si>
    <t>MATRIZ SEGUIMIENTO META AFORO 2018, UBICADA EN TRINITY.</t>
  </si>
  <si>
    <t xml:space="preserve">Para el primer trimestre de la vigencia 2018 se alcanzó una facturación  por valor de ($11,276,422,489) de los convenios suscritos, a nivel Bogotá y territoriales. </t>
  </si>
  <si>
    <t xml:space="preserve">Para la vigencia 2018 la Unidad Nacional de protección entró en Ley de garantías a partir del 27 de enero de 2018, por lo tanto no se pueden suscribir más convenios hasta la posición de nuevo mandato presidencial.  </t>
  </si>
  <si>
    <t>Durante el segundo  trimestre de la vigencia 2018 se suscribieron adiciones a 6 convenio-contratos interadministrativos  por valor de ($333,303,903,56); llegando así a un total de convenios suscritos por valor de $37,038,212,132,36 a nivel Bogotá y territorial.
Teniendo en cuenta que la meta de aforo de la vigencia que es de  $68.303.000.000; en el segundo trimestre del año 2018 se genero un avance del 0,5% de este indicador</t>
  </si>
  <si>
    <t>Se suscribieron adiciones a 6 convenio-contratos interadministrativos  por valor de ($333,303,903,56); llegando así a un total de convenios suscritos por valor de $37,038,212,132,36 a nivel Bogotá y territorial.</t>
  </si>
  <si>
    <t xml:space="preserve">Para la vigencia 2018 la Unidad Nacional de protección entró en Ley de garantías a partir del 27 de enero al  el 18 de Junio  por lo tanto no se pueden suscribir más convenios hasta la posición de nuevo mandato presidencial.  </t>
  </si>
  <si>
    <t>Durante el tercer trimestre de la vigencia 2018 se cumplió con el 95% ($65,149,598,923) de los convenios convenios suscritos a nivel Bogotá y territorial de acuerdo a la meta de aforo de la vigencia que es de  $68.303.000.000.</t>
  </si>
  <si>
    <t xml:space="preserve">Para el tercer trimestre de la vigencia 2018 se alcanzó una facturación  por valor de ($18,014,610,497,37) de los convenios suscritos, a nivel Bogotá y territoriales. </t>
  </si>
  <si>
    <t>Es de resaltar que a el mes de Septiembre de la vigencia actual ya se ha cumplido con el 95% del cumplimiento de la meta de aforo y se hace neceario solicitar la incorporacion de recursos ante el Ministerio de Hacienda.</t>
  </si>
  <si>
    <t>Garantizar la implementación de elementos de protección especializados y modernos que permitan la mejor prestación del servicio y permita salvaguardar la vida y la integridad de los beneficiarios</t>
  </si>
  <si>
    <t>Diseño del Plan Estratégico</t>
  </si>
  <si>
    <t xml:space="preserve">Evaluaciones de Riesgo con valoración extrema o extraordinario aprobadas para la protección y el derecho a la vida de los beneficiarios </t>
  </si>
  <si>
    <t>Nivel de eficacia en la gestión (evaluaciones realizadas/solicitudes recibidas).</t>
  </si>
  <si>
    <t>(Suma de evaluaciones de riesgo realizadas/ suma de solicitudes de evaluaciones de riesgo recibidas)*100</t>
  </si>
  <si>
    <t>ANÁLISIS DEL RESULTADO DEL INDICADOR: 
Para el primer trimestre de 2018,  el indicador Nivel de eficacia en la realización de los estudios de Evaluación y revaluación de Riesgo se gestionó así:
1. El indicador muestra un cumplimiento del 94.56% que corresponde al 24% del cumplimiento de la meta trimestral,  por consiguiente el número total de evaluaciones y revaluaciones presentadas ante el GVP en términos corresponde a 1183 Ordenes de Trabajo, así mismo  el número total de Ordenes de Trabajo finalizadas durante el trimestre corresponde a 1251 Ots.
2. De acuerdo al resultado de los datos obtenidos durante El primer trimestre se evidencia que no cumplió con la meta debido a que existen Ots extemporáneas que no han sido agendadas a GVP 
3. Para el primer trimestre se presenta un total de 1694 Ots. Activas, de las cuales para cargue de control de calidad se presenta la siguiente información:
Ots. Extemporáneas 534
Ots. En Términos 1072  
4. De acuerdo con el informe de vencimiento de términos durante el primer trimestre las Ots evacuadas es decir las Ots. que pasaron por el GVP corresponde a:
- 295 Ots. Cargo en términos
- 1006 Ots. Cargo extemporáneas</t>
  </si>
  <si>
    <t>Para el segundo trimestre de 2018, el indicador Nivel de eficacia en la realización de los estudios de Evaluación y revaluación de Riesgo se gestionó así:
El indicador muestra un cumplimiento del 97,77% que corresponde al 24% del cumplimiento de la meta trimestral, por consiguiente, el número total de evaluaciones y revaluaciones presentadas ante el GVP en términos corresponde a 1977 Ordenes de Trabajo, así mismo el número total de Ordenes de Trabajo finalizadas durante el trimestre corresponde a 2022 Ots.
Así las cosas,   para el segundo trimestre se presentaron las siguientes determinaciones por parte del GVP Así:
1.  Extremo                    25   casos 
2. Extraordinario        1460  casos
3, Ordinario                 492  casos
4. Prorrogas                 45   casos
De acuerdo con el informe del análisis estadístico realizado por el grupo del GVP, se observa que la cantidad de casos tratados determinados durante el segundo trimestre corresponde a 2022 casos, en donde se evidencia que el porcentaje de casos presentados pertenecen a: Extremo (25 casos) el 1.24%, Extraordinarios (1460 casos) el 72.21%, ordinario (492 casos) el 24,33 % y prórrogas (45) el 2.23%.</t>
  </si>
  <si>
    <t>\\trinity\Enlace_Calidad_SER\4. INFORMES OFICINA ASESORA DE PLANEACION OAPI\3. TABLERO DE MANDO - INDICADORES DE GESTION\INDICADORES\INDICADORES 2018\1. INDICADORES DE GESTIÒN GER 2018</t>
  </si>
  <si>
    <t>Para el segundo trimestre de 2018, se realizaron las siguientes actividades para dar cumplimiento con el Plan Estratégico Institucional a saber:
1. Informe de Indicadores de Gestión correspondiente a los meses de Abril, Mayo y Junio de 2018.
2. Informe Vencimiento de Términos de los meses de Abril, Mayo, Junio de 2018
3. Informe del Grupo de Valoración de Riesgo GVP, de los meses de Abril, Mayo, y Junio de 2018.</t>
  </si>
  <si>
    <t xml:space="preserve">
Para el tercer trimestre de 2018, el indicador Nivel de eficacia en la realización de los estudios de Evaluación y revaluación de Riesgo se gestionó así:
El indicador muestra un cumplimiento del 98,98% que corresponde al 25% del cumplimiento de la meta trimestral, por consiguiente, el número total de evaluaciones y revaluaciones presentadas ante el GVP en términos corresponde a 1745 Ordenes de Trabajo, así mismo el número total de Ordenes de Trabajo finalizadas durante el trimestre corresponde a 1763 Ots.
Así las cosas,   para el segundo trimestre se presentaron las siguientes determinaciones por parte del GVP Asì:
1.  Extremo                    14      casos 
2. Extraordinario       1316  casos
3, Ordinario                403    casos
4. Prorrogas                 29   casos
5. Reasignación            1    casos
De acuerdo con el informe del análisis estadístico realizado por el grupo del GVP, se observa que la cantidad de casos tratados determinados durante el tercer trimestre corresponde a 1763  casos, en donde se evidencia que el porcentaje de casos presentados pertenecen a: Extremo (14 casos) el 0,79%, Extraordinarios (1316 casos) el  74,65%, ordinario (403 casos) el 22,86 % , prórrogas (29) el 1,64%. y reasignacion 1 caso que representa el 0%.
</t>
  </si>
  <si>
    <t xml:space="preserve"> 
\\trinity\Enlace_Calidad_SER\4. INFORMES OFICINA ASESORA DE PLANEACION OAPI\3. TABLERO DE MANDO - INDICADORES DE GESTION\INDICADORES\INDICADORES 2018\1. INDICADORES DE GESTIÒN GER 2018
\\trinity\Enlace_Calidad_SER\4. INFORMES OFICINA ASESORA DE PLANEACION OAPI\3. TABLERO DE MANDO - INDICADORES DE GESTION\INDICADORES\INDICADORES 2018\2. EVIDENCIA INFORMES COORDINADORES 2018\9. SEPTIEMBRE DE 2018</t>
  </si>
  <si>
    <t xml:space="preserve">
1. Para finales del mes Septiembre, la coordinación del GCCAR, realizó el seguimiento a las Órdenes de Trabajo extemporáneas y verificó que analistas del CTRAI tienen el mayor número de Ots. extemporáneas con corte al 02/10/2018, con el objeto de realizar las respectivas mesas de trabajo en conjunto con la coordinación del CTRAI, y fijar compromisos para el cierre de Ots extemporáneas durante el mes de Octubre de 2018, con los analistas y dejar compromisos de cumplimiento para el cierre de las Ots. extemporáneas. 
2. De igual manera se realizó seguimiento OT`s.  extemporáneas con corte al 02/10/2018 relacionado con el MEN-18-00019649, en donde se evidencia el total de órdenes de trabajo activas de las cuales 420 se encuentran extemporáneas, así:
No. Ots  extemporáneas
Abril 2
MAyo 19
Junio 82
Julio 316
Agosto 1
Septiembre 0
Octubre 0
No. Consentimientos Pendientes
Abril 0
MAyo 1
Junio 2
Julio 15
Agosto 68
Septiembre 126
OCtubre 0
3. De igual manera se evidencio mediante acta de reunión de mesa de trabajo con el mayor número de Ots extemporáneas correspondiente al mes de septiembre de fecha 03/10/2018 con la participación de los coordinadores Pablo Emilio Ovalle, Maria Fernanda Fonseca y los analistas a saber: Paula Carolina Ferro, Diego Alexander Guarín, Giovanni Varón Modesto, Crys Stefany Patiño, William Fonseca, Kayla Indira Moreno, Jessica Acevedo, con el objeto de adquirir compromisos y cerrar de manera inmediata las Ordenes de Trabajo extemporáneas.
4. Desde la coordinación del GCCAR, se esta realizando la revisión de los casos objeto de estudio más al detalle y de acuerdo con los lineamiento del Protocolo de Calidad con el objeto que los analistas de Evaluación del Riesgo lean y utilicen dicho documento, es por ello que para el tercer trimestre se incrementó el número de casos devueltos por parte de los asesores de calidad en un 16.98% con relación al segundo trimestre. 
2. Informe de Indicadores de gestión tercer trimestre
3. Informe Vencimiento de Términos de los meses de Julio, Agosto y Septiembre de 2018.
</t>
  </si>
  <si>
    <t xml:space="preserve">
Durante el tercer trimestre, al grupo del CTRAI ingresaron 17 nuevos analistas de Evaluación del Riesgo completando un total de 180 analistas para el CTRAI que corresponde al 90% de los 200 analistas requeridos en la planta de personal, con el objeto de cumplir en oportunidad con las solicitudes allegadas a la Subdirección. Este seguimiento es realizado de acuerdo con los requerimientos de personal solicitados en los MEM18-0003292 de fecha 19 de Febrero de 2018, y recabado mediante memorandos MEM18-00012525 de fecha 04 de Julio de 2018 y MEM18-00012908 de fecha 09 de Julio de 2018.
De otra parte, se realizó seguimiento de las actividades realizadas al coordinador del CTRAI de la Subdirección de Evolución del Riesgo, en donde se evidencio la gestión realizada durante el trimestre del ingreso de nuevos analistas (17) para la S.E.R. dejando evidencia a través del acta de fecha 18/09/2018.
Es importante aclarar que los nuevos analistas que ingresan al CTRAI se encuentran en una curva de aprendizaje, el cual conlleva a que los resultados se vean reflejados en un periodo máximo de dos meses.
</t>
  </si>
  <si>
    <t xml:space="preserve">Evaluaciones de Riesgo con valoración extrema o extraordinario con enfoque diferencial aprobadas para la protección y el derecho a la vida de los beneficiarios </t>
  </si>
  <si>
    <t>Evaluaciones de riesgo con enfoque diferencial a colectivos, grupos y comunidades.</t>
  </si>
  <si>
    <t>Sumatoria de las evaluaciones de riesgo con enfoque diferencial realizadas a grupos y comunidades étnicas a la fecha de corte.</t>
  </si>
  <si>
    <r>
      <t xml:space="preserve">Para la presentación del informe correspondiente al segundo trimestre de 2018 se tuvo en cuenta el Informe de Gestión realizado por el GVP: OT presentadas en sesión extremas / Extraordinarias de la Población “5. Dirigentes, Representantes o miembros de grupos étnicos".
Durante el segundo trimestre de 2018, se estableció la siguiente información de las Ordenes de Trabajo presentadas en sesión extremas / Extraordinarias de la Población “5. Dirigentes, Representantes o miembros de grupos étnicos”, se presentó un total de </t>
    </r>
    <r>
      <rPr>
        <b/>
        <sz val="8"/>
        <rFont val="Calibri"/>
        <family val="2"/>
        <scheme val="minor"/>
      </rPr>
      <t>362 casos</t>
    </r>
    <r>
      <rPr>
        <sz val="8"/>
        <rFont val="Calibri"/>
        <family val="2"/>
        <scheme val="minor"/>
      </rPr>
      <t xml:space="preserve">  para esta población, discriminados por las siguientes subcategorías:
 - 5.1. Dirigentes, representantes de org. Afro: </t>
    </r>
    <r>
      <rPr>
        <b/>
        <sz val="8"/>
        <rFont val="Calibri"/>
        <family val="2"/>
        <scheme val="minor"/>
      </rPr>
      <t>112 casos</t>
    </r>
    <r>
      <rPr>
        <sz val="8"/>
        <rFont val="Calibri"/>
        <family val="2"/>
        <scheme val="minor"/>
      </rPr>
      <t xml:space="preserve">
- 5.2. Dirigentes, representantes de Com. Indígenas: </t>
    </r>
    <r>
      <rPr>
        <b/>
        <sz val="8"/>
        <rFont val="Calibri"/>
        <family val="2"/>
        <scheme val="minor"/>
      </rPr>
      <t>32 casos</t>
    </r>
    <r>
      <rPr>
        <sz val="8"/>
        <rFont val="Calibri"/>
        <family val="2"/>
        <scheme val="minor"/>
      </rPr>
      <t xml:space="preserve">
- 5.3. Dirigentes, representantes de Grupo Gitanos: </t>
    </r>
    <r>
      <rPr>
        <b/>
        <sz val="8"/>
        <rFont val="Calibri"/>
        <family val="2"/>
        <scheme val="minor"/>
      </rPr>
      <t>163 casos</t>
    </r>
    <r>
      <rPr>
        <sz val="8"/>
        <rFont val="Calibri"/>
        <family val="2"/>
        <scheme val="minor"/>
      </rPr>
      <t xml:space="preserve">
- 5.4. Miembros de org. Afro: </t>
    </r>
    <r>
      <rPr>
        <b/>
        <sz val="8"/>
        <rFont val="Calibri"/>
        <family val="2"/>
        <scheme val="minor"/>
      </rPr>
      <t>55 casos</t>
    </r>
    <r>
      <rPr>
        <sz val="8"/>
        <rFont val="Calibri"/>
        <family val="2"/>
        <scheme val="minor"/>
      </rPr>
      <t xml:space="preserve">
De acuerdo con el informe estadístico la población de Dirigentes, representantes o miembros de grupos étnicos (Numeral 5):  La zona con mayor número de casos extraordinarios para esta población es el departamento de Antioquia, Bogotá D.C, Cauca, Chocó, Nariño esto puede deberse a la presencia de ELN, disidencias de las Farc, las bandas criminales quienes se disputan el control territorial, las rutas del narcotráfico y la producción de cultivo ilícitos.
</t>
    </r>
  </si>
  <si>
    <t>\\trinity\Enlace_Calidad_SER\4. INFORMES OFICINA ASESORA DE PLANEACION OAPI\2. PLAN DE ACCION\PLAN DE ACCION 2018\3. Seguimiento Plan de Acción\6. JUNIO DE 2018
\\trinity\Enlace_Calidad_SER\4. INFORMES OFICINA ASESORA DE PLANEACION OAPI\10. INDICADOR DNP</t>
  </si>
  <si>
    <t xml:space="preserve">
Para la presentación del informe correspondiente al tercer trimestre de 2018 se tuvo en cuenta el Informe de Gestión realizado por el GVP: OT presentadas en sesión extremas / Extraordinarias de la Población “5. Dirigentes, Representantes o miembros de grupos étnicos".
Durante el tercer trimestre de 2018, se estableció la siguiente información de las Ordenes de Trabajo presentadas en sesión extremas / Extraordinarias de la Población “5. Dirigentes, Representantes o miembros de grupos étnicos”, se presentó un total de 337casos  para esta población, discriminados por las siguientes subcategorías:
- 5.1. Dirigentes, representantes de org. Afro: 126 casos
- 5.2. Dirigentes, representantes de Com. Indígenas: 20 casos
- 5.3. Dirigentes, representantes de Grupo Gitanos: 131 casos
- 5.4. Miembros de org. Afro: 60 casos
De acuerdo con el informe estadístico la población de Dirigentes, representantes o miembros de grupos étnicos (Numeral 5):  La zona con mayor número de casos extraordinarios para esta población es el departamento de Antioquia, Bogotá D.C, Cauca, Chocó, Nariño esto puede deberse a la presencia de ELN, disidencias de las Farc, las bandas criminales quienes se disputan el control territorial, las rutas del narcotráfico y la producción de cultivo ilícitos.
 </t>
  </si>
  <si>
    <t xml:space="preserve">
\\trinity\Enlace_Calidad_SER\4. INFORMES OFICINA ASESORA DE PLANEACION OAPI\3. TABLERO DE MANDO - INDICADORES DE GESTION\INDICADORES\INDICADORES 2018\1. INDICADORES DE GESTIÒN GER 2018
 \\trinity\Enlace_Calidad_SER\4. INFORMES OFICINA ASESORA DE PLANEACION OAPI\3. TABLERO DE MANDO - INDICADORES DE GESTION\INDICADORES\INDICADORES 2018\2. EVIDENCIA INFORMES COORDINADORES 2018\9. SEPTIEMBRE DE 2018</t>
  </si>
  <si>
    <t xml:space="preserve">
Informes de seguimiento y control a órdenes extemporáneas correspondientes de los datos estadísticos de GCCAR de Julio, Agosto y Septiembre de 2018.
Se  presentaròn los casos objeto de estudio por parte de los analistas del CTRAI, de acuerdo con la agenda del GVP.
Para el tercer trimestre de 2018, se generaron las siguientes actividades para dar cumplimiento con el PEI III TRIMESTRE asi:
1.  Informes de Indicadores de Gestiòn  correspòndiente a los meses de Julio, Agosto y Septiembre de 2018.
2. Informe de Vencimien to de Tèrminos correspondiente a los meses de Julio, Agosto y Septiebre de 2018.
3. Informe Estadistico mensual del Grupo de Valoraciòn Preliminar de los meses de Julio, Agosto y Septiembre de 2018.</t>
  </si>
  <si>
    <t>De acuerdo con los informes corresppondientes a los  meses de Julio, Agosto y Septiembre No se evidenciò  dificultades durante el  el tercer trimestre de 2018, para desarrollar las actividades propias del Grupo de Valoraciòn Preliminar GVP.</t>
  </si>
  <si>
    <t xml:space="preserve">Diseñar y Ejecutar el PIC </t>
  </si>
  <si>
    <t>Evaluar el impacto de las capacitaciones</t>
  </si>
  <si>
    <t>* Ejecución del PIC</t>
  </si>
  <si>
    <t>(Total de capacitaciones ejecutadas en el periodo/Total de capacitaciones programadas en el periodo)*100%</t>
  </si>
  <si>
    <t xml:space="preserve">(18/19*100)= 95%
Durante el primer trimestre se realizaron 18 capacitaciones de las 19 que estaban programadas, a su vez se dio inicio a dos diplomados (Coaching Organizacional y MIPG). </t>
  </si>
  <si>
    <t>Plan de Capacitación aprobado</t>
  </si>
  <si>
    <t>Falta de participación de los funcionarios a las conferencias que programa el Grupo de capacitación.</t>
  </si>
  <si>
    <t>(43/59)*100 = 72,8  
Para este segundo trimestre se realizaron 43 jornadas de formación en temáticas transversales del total de 59 capacitaciones que se tenían programadas. El indicador se ve afectado teniendo en cuenta que solo a mediados de junio adjudicaron las capacitaciones que requieren presupuesto.</t>
  </si>
  <si>
    <t xml:space="preserve">En las carpetas en físico se encuentran los formatos de las jornadas de formación que se realizaron durante el segundo trimestre del presente año, las fotografías se encuentran en la carpeta de Trinity de capacitación. </t>
  </si>
  <si>
    <t xml:space="preserve">Se realizaron durante el mes de junio las mesas de trabajo para definir temáticas y dar inicio en el segundo semestre del año a todas las jornadas de capacitación que requieren presupuesto y fueron aprobadas para el Plan Institucional de Capacitación. A su vez se realizó reunión con la UARIV con el fin de iniciar jornadas de reconciliación entre todo el personal de la entidad, y poder  continuar con las jornadas de autocuidado para los analistas de evaluación del riesgo y psicólogos de la entidad. </t>
  </si>
  <si>
    <t xml:space="preserve">Falta de participación de los funcionarios a las conferencias que programa el Área de capacitación.                        No se informan al área de capacitación las jornadas de formación a las que asisten los funcionarios de diversos grupos de trabajo de la entidad.                                                                                                                                                    </t>
  </si>
  <si>
    <t>Se realizaron 44 capacitaciones de las 54 que se tenian programadas para el tercer trimestre del año.</t>
  </si>
  <si>
    <t>Se evidencia una falta de apoyo de parte de los coordinadores y los jefes de oficina para que envien a los funcioanrios y contratistas a participar de las formaciones. Asi mismo, se reitera que no se informa al area de capacitacion sobre las jornadas de capacitacion que se realizan en la entidad.</t>
  </si>
  <si>
    <t>Diseñar y Ejecutar el PIC de acuerdo a las necesidades de capacitación de cada uno de los Procesos de la Entidad.</t>
  </si>
  <si>
    <t>* Impacto de las capacitaciones.</t>
  </si>
  <si>
    <t>(Total de capacitaciones evaluadas/Total de capacitaciones realizadas de más de 40 horas en PIC)*100%</t>
  </si>
  <si>
    <t>Teniendo en cuenta que el impacto de las capacitaciones debe ser evaluado la vigencia inmediatamente anterior, se procede a modificar la frecuencia del indicador a anual. Dicho reporte será presentado durante el segundo trimestre del año 2018.</t>
  </si>
  <si>
    <t>(12/13)*100 = 92
Se realizó la  evaluación de impacto a 12 procesos de los 13 que se van a evaluar; ya que fueron los que participaron en las jornadas de formación de más de 40 horas en la vigencia 2017. Los 12 procesos evaluados cuentan con calificación superior a 3 puntos, es decir que las temáticas y los enfoques de cada jornada de formación han ayudado al mejoramiento del proceso. El proceso restante se va a evaluar a disponibilidad de tiempo de los funcionarios, ya que la mayoría de ellos han sido trasladados.</t>
  </si>
  <si>
    <t>Formatos de evaluación de impacto diligenciada.</t>
  </si>
  <si>
    <t xml:space="preserve">Se presentaron dificultades con el diligenciamiento de las evaluaciones, debido a que algunos funcionarios han sido trasladados y llevan muy poco tiempo en el nuevo grupo. </t>
  </si>
  <si>
    <t>El indicador fue  reportado en el segundo trimestre del año.</t>
  </si>
  <si>
    <t>Implementar la ruta de protección con enfoque diferencial para personas y colectivos que contemple las especificidades y vulnerabilidad de las poblaciones objeto.</t>
  </si>
  <si>
    <t xml:space="preserve">Implementación de medidas de protección de manera eficaz y eficiente </t>
  </si>
  <si>
    <t>% de Ejecución de la Implementación de las Medidas de Protección</t>
  </si>
  <si>
    <t>(No. Total de medidas  de protección colectivas implementadas / No.total medidas de protección colectivas  aprobadas por acto administrativo.)*100%</t>
  </si>
  <si>
    <t xml:space="preserve">Este indicador tiene comportamiento negativo, debido a factores externos al Grupo de Implementación de Medidas de Protección, teniendo en cuenta que la implementación a satisfacción de las medidas de protección colectivas, son medida las cuales la entidad no cuenta con ellas hasta tanto no se surjan procesos administrativos internos para la compra y adquisición de las mismas.
Sin embargo, existe una intención por parte de las dependencias de la UNP a cumplir con este tipo de demandas, las actividades y reportes tienden a poner en evidencia la importancia de darle celeridad a dicho cumplimiento y de mostrar a futuro un cumplimiento paulatino del mismo con la implementación de las medidas por enfoque.
Lo referente a la implementación de los hombres de protección con enfoque y/o de confianza se adelantaron gestiones en conjunto con la secretaria técnica del CERREM con el fin de que todos los actos administrativos que indiquen dicha particularidad los protegidos reciban los hombres de protección de confianza, mientras surgen los trámites administrativos internos para la contratación de los hombres de protección postulados mediante la remisión de las hojas de vida y previo cumplimiento de los requisitos.  
</t>
  </si>
  <si>
    <t>172.16.68.94\Users\julian.gualdron\Desktop\Carpeta compartida Julian\BASES ACCESS</t>
  </si>
  <si>
    <t xml:space="preserve">Lo concerniente a medidas colectivas se adelantaron gestiones ante secretaria general y se procedió a realizar la implementación respectiva de las medidas de los años 2016 y 2017 de las cuales llevamos un avanece en este trimestre del 50% y al 65%  respectivamente. Por directriz de la entidad se van hacer dos licitaciones en el año semestrales con el fin de tramitar las resoluciones colectivas recibidas para el año 2018 teniendo en cuenta el tipo de medida a implementar.
Adicionalmente se ratifico mediante comunicación interna MEM 18-00009572 una directriz clara de los tiempos de implementación para las medidas con enfoque y/o postulación de hombres de confianza.
Por ultimo y como una acción correctiva desde la coordinación de implementaciones se esta realizando un trabajo minucioso del estado de la implementación de las medias colectivas de los año 2016, 2017 y 2018 con el fin de poder identificar que esta pendiente por implementar para que se proceda con la adquisición de dichas medidas y la implementación a satisfacción de las mismas.
</t>
  </si>
  <si>
    <t>Es una dificultad para el cumplimiento del indicador aun que en los casos de postulación de hombres de confianza por parte del protegido dichos beneficiarios no acepten los provisionales que se implementan puesto que perjudica y aumenta los niveles del riesgo por no recibir la medida mientras se remiten las hojas de vida y más aún cuando el proceso depende del envió de las hojas de vida por parte del beneficiario y que dichas postulaciones cumplan con los requisitos para proceder a implementar.
Con el fin de dar cumplimiento a la implementación de la medida específicamente en el caso de los hombres de enfoque y/o confianza cuando los protegidos se niegan a recibir los disponibles de la Unidad Nacional de Proteccion se esta generando una comunicación a los protegidos sobre el consentimiento sobre la no aceptación de la implementación de las medidas de protección y el riesgo consecuente que asume en relación a la protección y salvaguarda de sus derechos fundamentales.</t>
  </si>
  <si>
    <t xml:space="preserve">El indicador para este trimestre mantiene un comportamiento negativo para este periodo,  de 13 resoluciones solo una (1) se implementa a satisfacción puesto que de las resoluciones colectivas que ordenan implementar medidas de protección recibidas en la coordinación de implementaciones, las cuales corresponden en un 90% a dotación de guardia indígena, medidas como celulares, botones de apoyo y esquemas de protección, medidas con las que cuenta y se pueden gestionar al interior de los grupos de la subdirección de protección y llevar a feliz término la implementación de las mismas; caso contrario con las de dotación de guardia indígena, en donde el grupo de implementaciones solo adelanta los estudios previos y las especificaciones técnicas de las medidas a adquirir por parte de la secretaria general.
</t>
  </si>
  <si>
    <t>Base implementaciones \\172.16.68.94\Users\julian.gualdron\Desktop\Carpeta compartida Julian\BASES ACCESS                                                                                                                                                            Base Control Resoluciones \\172.16.68.94\Users\julian.gualdron\Desktop\Carpeta compartida Julian\CONTROL DE RESOLUCIONES - 2017</t>
  </si>
  <si>
    <t>Adicionalmente mediante MEM18-00009994 de fecha 25 de mayo y MEM18-00009876 de fecha 23 de mayo se generan las alertas respectivas de las medidas de protección que a la fecha se encuentran pendientes por implementar para la respectiva adquisición de las mismas; se dan a conocer mediante correo electrónico de fecha 03 de julio a la secretaria general base de datos con la información de las medidas 2018 pendientes por implementar y las especificaciones técnicas de las mismas.</t>
  </si>
  <si>
    <t>La mayor dificultad en la implementación e las medidas de protección colectivas (dotación de guardia indígena) se encuentra en la adquisición y disponibilidad de las medidas por parte de la entidad puesto que son medidas de protección diferenciales con las cuales no se cuenta con ellas y dependen de la consecución y el tramite administrativo que adelante la secretaria general para la compra de las mismas</t>
  </si>
  <si>
    <t xml:space="preserve">El indicador continua su comportamiento negativo para este tercer trimestre, debido a que se reciben dos (2) resoluciones colectivas las cuales ordenan implementar medidas de protección como son botes, motores fuera de borda, GPS, plantas eléctricas,  gorras, bastones de mando, capas, linternas entre otras; dichas medidas de protección corresponden en un 90% a dotación de guardia indígena, las medidas de protección como son medios de comunicación y vehículos se tramitan satisfactoriamente. Lo correspondiente a dotación de guardia indígena se procedió a generar la solicitud a la secretaria general de los nuevos actos administrativos con las especificaciones técnicas para la compra de las medidas y los estudios técnicos, actividades que adelanta el grupo de implementaciones con dichas resoluciones para que posteriormente se realice la compra efectiva de dichas medidas de protección y posterior implementación.
</t>
  </si>
  <si>
    <t xml:space="preserve">Mediante comunicación interna 
MEM18-00017282 de fecha 03 de septiembre, se generaron las alertas respectivas y se recabo la necesidad de la adquisición por parte de la entidad de las medidas de protección colectivas pendientes por implementar correspondiente a actos administrativos de los 2016, 2017 y 2018 respectivamente.
</t>
  </si>
  <si>
    <t>La mayor dificultad en la implementación e las medidas de protección colectivas (dotación de guardia indígena) se encuentra en la adquisición y disponibilidad de las medidas por parte de la entidad puesto que son medidas con enfoque diferenciales, las cuales no se cuenta con ellas y dependen de la consecución y el tramite administrativo que adelante la secretaria general para la compra de las mismas</t>
  </si>
  <si>
    <t xml:space="preserve">Crear nuevas Unidades Operativas y Administrativas a nivel Nacional de la UNP para Generar un mayor cubrimiento y confianza de la ciudadanía.  .  </t>
  </si>
  <si>
    <t>Unidades operativas administrativas regionales</t>
  </si>
  <si>
    <t>Sumatoria de las Nuevas Unidades Operativas Administrativas regionales a la fecha de corte.</t>
  </si>
  <si>
    <t>Tenemos en el momento 9 Regionales (Barranquilla, Cartagena, Medellín, Bucaramanga, Villavicencio, Neiva, Cali, Florencia, Popayan). Y 17 Enlaces (Valledupar, Cartagena, Montería, Choco, Cúcuta, Barrancabermeja - Medio magdalena, Arauca, Casanare, Ibagué, Pasto, Putumayo, Cali, Buenaventura, Manizales, Pereira, Apartado, Quindío - Armenia).</t>
  </si>
  <si>
    <t>La UNP esta direccionando esfuerzos con el fin de expandir la cobertura a nivel nacional y mejorar las condiciones de las regionales y enlaces para mejorar el bienestar de nuestros protegidos y protegidas.</t>
  </si>
  <si>
    <t>Durante este periodo (2do trimestre de 2018)  no hay nuevas Unidades Operativas Administrativas regionales a la fecha de corte. (Contamos aún con : Tenemos en el momento 9 Regionales (Barranquilla, Cartagena, Medellín, Bucaramanga, Villavicencio, Neiva, Cali, Florencia, Popayan). Y 17 Enlaces (Valledupar, Cartagena, Montería, Choco, Cúcuta, Barrancabermeja - Medio magdalena, Arauca, Casanare, Ibagué, Pasto, Putumayo, Cali, Buenaventura, Manizales, Pereira, Apartado, Quindío - Armenia).</t>
  </si>
  <si>
    <t>Plataforma WEB UNP/ Subdirección de Protección</t>
  </si>
  <si>
    <t>Durante este periodo (3er trimestre de 2018)  no hay nuevas Unidades Operativas Administrativas regionales a la fecha de corte. (Contamos aún con : Tenemos en el momento 9 Regionales (Barranquilla, Cartagena, Medellín, Bucaramanga, Villavicencio, Neiva, Cali, Florencia, Popayan). Y 17 Enlaces (Valledupar, Cartagena, Montería, Choco, Cúcuta, Barrancabermeja - Medio magdalena, Arauca, Casanare, Ibagué, Pasto, Putumayo, Cali, Buenaventura, Manizales, Pereira, Apartado, Quindío - Armenia).</t>
  </si>
  <si>
    <t>Seguimiento y control a la implementación de las medidas de protección en términos de oportunidad y eficacia.</t>
  </si>
  <si>
    <t>(No. de seguimientos realizados a las medidas de protección implementadas / No. de medidas de protección implementadas.)100</t>
  </si>
  <si>
    <t xml:space="preserve">Gracias al seguimiento y control realizado desde la coordinación de implementación de medidas se vienen gestionando de manera oportuna las actas de implementación garantizando el cumplimiento de la entrega a satisfacción de las medidas de protección </t>
  </si>
  <si>
    <t>La tendencia de este indicador viene siendo favorable para la coordinación debido a que nos permite garantizar la implementación a satisfacción de la medida con el fin de generar actividades de control en los casos en los cuales no se acepte la medida de protección por parte del protegido, Se designa una persona para el seguimiento y control a la implementación  de las medidas de protección mediante la recepción de las actas de implementación de medidas, manejo del correo de actas de implementaciones y alimentación de la información respectiva en base de datos del grupo de implementaciones</t>
  </si>
  <si>
    <t>Se designa una persona para el seguimiento y control a la implementación  de las medidas de protección mediante la recepción de las actas de implementación de medidas, manejo del correo de actas de implementaciones y alimentación de la información respectiva en base de datos del grupo de implementaciones</t>
  </si>
  <si>
    <t xml:space="preserve">El indicador para el segundo trimestre mantiene su favorabilidad en el seguimiento a la implementación de las medidas de protección de 907 medidas se efectuaron seguimiento a la implementación a la totalidad de las mismas, teniendo en cuenta que toda implementación se encuentra soportada por el respectivo formato acta de implementación de medidas y/o no aceptación de medidas lo cual permite tener una trazabilidad de lo que se implementa a satisfacción así como las medidas que nos son aceptadas por los protegidos con la respectiva trazabilidad del porque no se aceptan dicha medida de protección otorgada por el CERREM y notificada a la secretaria técnica para el tramite respectivo.
</t>
  </si>
  <si>
    <t>Se continua el seguimiento a diario de la implementación de las medidas de protección mediante la recepción de las actas de implementación y/o no aceptación de medidas a través del correo de actas de implementaciones así como la actualización a diario de la información respectiva en base de datos del grupo de implementaciones</t>
  </si>
  <si>
    <t xml:space="preserve">La favorabilidad del indicador, se mantiene para este trimestre, en lo referente al seguimiento y control a las actas de implementación y/o no aceptación de medidas de protección documento el cual guarda la trazabilidad de la aceptación o no a satisfacción por parte del beneficiario de las medidas de protección otorgadas por el CERREM según actos administrativos emitidos por la entidad; así mismo en los casos específicos de la no aceptación en dicha acta se evidencia que medidas no se aceptan y los motivos por los cuales no se acepta la medida con el fin de notificar a la Secretaria Técnica del CERREM para su conocimiento y tramite respectivo en cada caso. De los XXXXX actos administrativos que ordenaban implementar algún tipo de medida de protección se realiza el seguimiento por parte de la persona designada y de los líderes de procesos a la totalidad de los mismo.
</t>
  </si>
  <si>
    <t xml:space="preserve">Dentro de los logros y avances al seguimiento a la implementación de medidas de protección se evidencio la opción de mejora al unificar los formatos de acta de implementación y no aceptación de medidas de protección; con el fin de manejar la información concerniente a la implementación a satisfacción o la no aceptación de las medidas en un solo documento permitiendo facilitar el seguimiento y el control a la implementación de las medidas para lo cual se procedió con OAPI a la actualización y oficialización del formato.
</t>
  </si>
  <si>
    <t xml:space="preserve">Se continua con la persona designada para el seguimiento y control a la implementación  de las medidas de protección mediante la recepción de las actas de implementación de medidas, manejo del correo de actas de implementaciones y alimentación de la información respectiva en base de datos del grupo de implementaciones; en vista el gran volumen de resoluciones se generó apoyo temporal a la persona designada para dicha labor con el propósito de poder realizar el seguimiento a las actas recibidas alimentación de la base de datos y cargue de las mismas.
</t>
  </si>
  <si>
    <t>Elaboró y Reportó</t>
  </si>
  <si>
    <t xml:space="preserve">Aprobó: Líder del Proceso </t>
  </si>
  <si>
    <t xml:space="preserve">Oficializó: Líder del Proceso </t>
  </si>
  <si>
    <t>Nombre:</t>
  </si>
  <si>
    <t xml:space="preserve">Nombre: </t>
  </si>
  <si>
    <t>Cargo yo vinculación/dependencia</t>
  </si>
  <si>
    <t>Cargo:</t>
  </si>
  <si>
    <t>elaboró:</t>
  </si>
  <si>
    <t>Revisó:</t>
  </si>
  <si>
    <t>Aprobó y Oficializó:</t>
  </si>
  <si>
    <t xml:space="preserve">Nombre:Yulieth Pauline Villamizar Quiroga - Cielo Patricia Criollo Obando </t>
  </si>
  <si>
    <t>Nombre: Ignacio Jesus Cabrales Pava</t>
  </si>
  <si>
    <t>Nombre:  Edgar Zamudio Pulido</t>
  </si>
  <si>
    <t xml:space="preserve">Cargo y/o vinculación/ dependencia: Contratista -  Profesional Universitario Oficina Asesora de Planeación e Información </t>
  </si>
  <si>
    <t>Cargo y/o vinculación/ dependencia:  Coordinadora Grupo de Mejoramiento Continuo OAPI</t>
  </si>
  <si>
    <t xml:space="preserve">Cargo:  Jefe Oficina Asesora de Planeación e Información  </t>
  </si>
  <si>
    <t>DPE-FT-01/V9</t>
  </si>
  <si>
    <t>Oficialización: 09/09/2018</t>
  </si>
  <si>
    <t>Pagina 1 de 1</t>
  </si>
  <si>
    <t>INSTRUCCIONES DE DILIGENCIAMIENTO</t>
  </si>
  <si>
    <t>CAMPO</t>
  </si>
  <si>
    <t>INFORMACIÓN QUE DEBE CONTENER</t>
  </si>
  <si>
    <t>Excriba la estrategia transversal, determinadas por el Plan nacional de Desarrollo</t>
  </si>
  <si>
    <t>Escriba el objetivo del Plan Nacional de Desarrollo al cual le apunta con la estrategia</t>
  </si>
  <si>
    <t>Escriba la Estrategia del objetivo del Plan Nacional de Desarrollo al cual le apunta con la estrategia</t>
  </si>
  <si>
    <t xml:space="preserve">Objetivo Sectorial al cual le apunta </t>
  </si>
  <si>
    <t>Politica de Gestion y Diseño Institucional - MIPG</t>
  </si>
  <si>
    <t>Escriba el nombre de la Politica de Gestion a la cual le apunta la estrategia</t>
  </si>
  <si>
    <t>Escriba el objetivo estrategico</t>
  </si>
  <si>
    <t xml:space="preserve">Escriba la Estrategia del proceso </t>
  </si>
  <si>
    <t xml:space="preserve">Conjunto de acciones desarrolladas para el logro de los resultados esperados del Plan de Acción. Las actividades no deben entenderse como tareas o funciones. </t>
  </si>
  <si>
    <t>Porcentaje de las actividades yla sumatoria no debe ser superior al cien porciento (100%)</t>
  </si>
  <si>
    <t xml:space="preserve">Tipo de Actividad </t>
  </si>
  <si>
    <t>Las actividades pueden ser Principal (Aquella que es fundamental para la gestión de un procesos) y Secundaria( Actividades derivadas)</t>
  </si>
  <si>
    <t>Se debe establecer por el Proceso si el seguimiento de la actividad es Mensual, Trimestral, Cautrimestral, Semestral o Anual.</t>
  </si>
  <si>
    <t>Escriba el nombre del proceso</t>
  </si>
  <si>
    <t>Meta de la Estrategia para la vigencia</t>
  </si>
  <si>
    <t>Programador de Actividades para la Vigencia Actual</t>
  </si>
  <si>
    <t>Se debe teterminar por parte del proceso el cronograma de ejecución de la actividad durante el año. Puede ser en porcentaje o númerico.</t>
  </si>
  <si>
    <t>Establecer nombre del indicador de acuerdo a lo que busca medir</t>
  </si>
  <si>
    <t>Eficiencia - Eficacia -  Efectividad</t>
  </si>
  <si>
    <t>Porcentaje o Númerica</t>
  </si>
  <si>
    <t>Formula del Indicador</t>
  </si>
  <si>
    <t>Diseñe la formula con la cual busca medir el cumplimiento de la estrategia formulada</t>
  </si>
  <si>
    <t>Componente / Subcomponente</t>
  </si>
  <si>
    <t>Aplica para Plan de Anticorrupción</t>
  </si>
  <si>
    <t>Producto (Soporte del Cumplimiento de la Actividad)</t>
  </si>
  <si>
    <t>Describa el soporte que le da cumplimiento a la actividad</t>
  </si>
  <si>
    <t>Avance I Trimestre</t>
  </si>
  <si>
    <t xml:space="preserve">Avance alcanzado con las actividades realizadas durante el periodo </t>
  </si>
  <si>
    <t>Avance II Trimestre</t>
  </si>
  <si>
    <t>Avance III Trimestre</t>
  </si>
  <si>
    <t>Avance IV Trimestre</t>
  </si>
  <si>
    <t xml:space="preserve">Resultado acumulado </t>
  </si>
  <si>
    <r>
      <t xml:space="preserve">Sumatoria de cada uno de los parciales arrojados durante los cuatro trimestres del año. Celda denominada </t>
    </r>
    <r>
      <rPr>
        <b/>
        <sz val="9"/>
        <color theme="1"/>
        <rFont val="Arial"/>
        <family val="2"/>
      </rPr>
      <t xml:space="preserve">RESULTADO DEL INDICADOR </t>
    </r>
  </si>
  <si>
    <t>Avance alcanzado con las actividades realizadas hasta la fecha de presentacion del informe</t>
  </si>
  <si>
    <t xml:space="preserve">Determine la meta para la vigencia </t>
  </si>
  <si>
    <t>Cumplimiento de la Meta I</t>
  </si>
  <si>
    <t>Cumplimiento de la Meta II</t>
  </si>
  <si>
    <t>Cumplimiento de la Meta III</t>
  </si>
  <si>
    <t>Cumplimiento de la Meta IV</t>
  </si>
  <si>
    <t>Promedio ponderado de las actividades que componen la estrategia</t>
  </si>
  <si>
    <t xml:space="preserve">Fecha De Reporte </t>
  </si>
  <si>
    <t xml:space="preserve">Escriba la fecha en la que presenta del informe (día - mes – año). </t>
  </si>
  <si>
    <t xml:space="preserve">Númerador del indicador </t>
  </si>
  <si>
    <t xml:space="preserve">Escriba  expresión cualitativa o cuantitativa establecida en la parte superior de la formula o producto determinado en el plan de acción. La información debe corresponder a lo ejecutado en el trimestre que se este reportando. 
</t>
  </si>
  <si>
    <t xml:space="preserve">Denominador del indicador </t>
  </si>
  <si>
    <t xml:space="preserve">Escriba  expresión cualitativa  establecida en la parte inferior de la formula o producto determinado en el plan de acción.  
</t>
  </si>
  <si>
    <t>Analisis del Indicador</t>
  </si>
  <si>
    <t>Realice un breve análisis o resumen del resultado del indicador con la tendencia que presenta el indicador en el periodo.</t>
  </si>
  <si>
    <t>Soporte del indicador</t>
  </si>
  <si>
    <t>Mencionar los documentos que sustentan la medición del indicador. En caso de ser un LINK, escribir la ruta donde se encuentran los soportes para evidenciar el resultado del indicador.</t>
  </si>
  <si>
    <t>Ejecución de las actividades del plan de acción</t>
  </si>
  <si>
    <t>Avances alcanzados con la meta y actividades</t>
  </si>
  <si>
    <t>Dificultades presentadas en el desarrollo de las actividades</t>
  </si>
  <si>
    <t>Enunciar dificultades presentadas.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</si>
</sst>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3" formatCode="_-* #,##0.00_-;\-* #,##0.00_-;_-* &quot;-&quot;??_-;_-@_-"/>
    <numFmt numFmtId="164" formatCode="0.0%"/>
    <numFmt numFmtId="165" formatCode="0.000000000"/>
    <numFmt numFmtId="166" formatCode="0.000%"/>
    <numFmt numFmtId="167" formatCode="_-* #,##0.00_-;\-* #,##0.00_-;_-* &quot;-&quot;_-;_-@_-"/>
  </numFmts>
  <fonts count="26" x14ac:knownFonts="1">
    <font>
      <sz val="11"/>
      <color theme="1"/>
      <name val="Calibri"/>
      <family val="2"/>
      <scheme val="minor"/>
    </font>
    <font>
      <sz val="11"/>
      <color theme="1"/>
      <name val="Calibri"/>
      <family val="2"/>
      <scheme val="minor"/>
    </font>
    <font>
      <u/>
      <sz val="11"/>
      <color theme="10"/>
      <name val="Calibri"/>
      <family val="2"/>
      <scheme val="minor"/>
    </font>
    <font>
      <sz val="8"/>
      <name val="Calibri"/>
      <family val="2"/>
      <scheme val="minor"/>
    </font>
    <font>
      <b/>
      <sz val="8"/>
      <name val="Calibri"/>
      <family val="2"/>
      <scheme val="minor"/>
    </font>
    <font>
      <sz val="8"/>
      <name val="Arial"/>
      <family val="2"/>
    </font>
    <font>
      <sz val="10"/>
      <name val="Arial"/>
      <family val="2"/>
    </font>
    <font>
      <u/>
      <sz val="8"/>
      <name val="Calibri"/>
      <family val="2"/>
      <scheme val="minor"/>
    </font>
    <font>
      <sz val="8"/>
      <color theme="1" tint="4.9989318521683403E-2"/>
      <name val="Calibri"/>
      <family val="2"/>
      <scheme val="minor"/>
    </font>
    <font>
      <u/>
      <sz val="8"/>
      <color indexed="12"/>
      <name val="Arial"/>
      <family val="2"/>
    </font>
    <font>
      <sz val="8"/>
      <color theme="1" tint="4.9989318521683403E-2"/>
      <name val="Arial"/>
      <family val="2"/>
    </font>
    <font>
      <sz val="8"/>
      <color theme="1"/>
      <name val="Calibri"/>
      <family val="2"/>
      <scheme val="minor"/>
    </font>
    <font>
      <sz val="8"/>
      <color theme="1"/>
      <name val="Arial"/>
      <family val="2"/>
    </font>
    <font>
      <b/>
      <sz val="8"/>
      <color theme="1"/>
      <name val="Arial"/>
      <family val="2"/>
    </font>
    <font>
      <b/>
      <sz val="8"/>
      <color rgb="FFFF0000"/>
      <name val="Calibri"/>
      <family val="2"/>
      <scheme val="minor"/>
    </font>
    <font>
      <b/>
      <sz val="8"/>
      <color theme="1"/>
      <name val="Calibri"/>
      <family val="2"/>
      <scheme val="minor"/>
    </font>
    <font>
      <sz val="8"/>
      <color rgb="FFFF0000"/>
      <name val="Calibri"/>
      <family val="2"/>
      <scheme val="minor"/>
    </font>
    <font>
      <b/>
      <sz val="10"/>
      <color theme="1"/>
      <name val="Arial"/>
      <family val="2"/>
    </font>
    <font>
      <u/>
      <sz val="8"/>
      <color theme="10"/>
      <name val="Calibri"/>
      <family val="2"/>
      <scheme val="minor"/>
    </font>
    <font>
      <b/>
      <sz val="9"/>
      <color indexed="81"/>
      <name val="Tahoma"/>
      <family val="2"/>
    </font>
    <font>
      <sz val="9"/>
      <color indexed="81"/>
      <name val="Tahoma"/>
      <family val="2"/>
    </font>
    <font>
      <sz val="9"/>
      <color theme="1"/>
      <name val="Calibri"/>
      <family val="2"/>
      <scheme val="minor"/>
    </font>
    <font>
      <b/>
      <sz val="9"/>
      <color theme="1"/>
      <name val="Arial"/>
      <family val="2"/>
    </font>
    <font>
      <sz val="9"/>
      <color theme="1"/>
      <name val="Arial"/>
      <family val="2"/>
    </font>
    <font>
      <sz val="9"/>
      <color rgb="FF000000"/>
      <name val="Arial"/>
      <family val="2"/>
    </font>
    <font>
      <sz val="9"/>
      <name val="Arial"/>
      <family val="2"/>
    </font>
  </fonts>
  <fills count="11">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00B050"/>
        <bgColor indexed="64"/>
      </patternFill>
    </fill>
    <fill>
      <patternFill patternType="solid">
        <fgColor theme="9" tint="0.59999389629810485"/>
        <bgColor indexed="64"/>
      </patternFill>
    </fill>
    <fill>
      <patternFill patternType="solid">
        <fgColor rgb="FFFFFFFF"/>
        <bgColor indexed="64"/>
      </patternFill>
    </fill>
    <fill>
      <patternFill patternType="solid">
        <fgColor theme="0" tint="-0.249977111117893"/>
        <bgColor indexed="64"/>
      </patternFill>
    </fill>
  </fills>
  <borders count="14">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5" fillId="0" borderId="0"/>
    <xf numFmtId="0" fontId="6" fillId="0" borderId="0"/>
    <xf numFmtId="0" fontId="6" fillId="0" borderId="0"/>
    <xf numFmtId="0" fontId="1" fillId="0" borderId="0"/>
    <xf numFmtId="0" fontId="2" fillId="0" borderId="0" applyNumberFormat="0" applyFill="0" applyBorder="0" applyAlignment="0" applyProtection="0"/>
  </cellStyleXfs>
  <cellXfs count="254">
    <xf numFmtId="0" fontId="0" fillId="0" borderId="0" xfId="0"/>
    <xf numFmtId="0" fontId="3" fillId="0" borderId="1" xfId="0" applyFont="1" applyBorder="1" applyAlignment="1" applyProtection="1">
      <alignment horizontal="center" vertical="center" textRotation="255" wrapText="1"/>
      <protection locked="0"/>
    </xf>
    <xf numFmtId="0" fontId="3" fillId="0" borderId="0" xfId="0" applyFont="1" applyBorder="1" applyAlignment="1" applyProtection="1">
      <alignment horizontal="center" vertical="center" textRotation="255" wrapText="1"/>
      <protection locked="0"/>
    </xf>
    <xf numFmtId="0" fontId="3" fillId="0" borderId="2" xfId="0" applyFont="1" applyBorder="1" applyAlignment="1" applyProtection="1">
      <alignment horizontal="center" vertical="center" textRotation="255" wrapText="1"/>
      <protection locked="0"/>
    </xf>
    <xf numFmtId="0" fontId="4" fillId="0" borderId="3" xfId="0" applyFont="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0" borderId="3" xfId="0" applyFont="1" applyBorder="1" applyAlignment="1" applyProtection="1">
      <alignment horizontal="center" vertical="center" textRotation="90"/>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4" xfId="0" applyFont="1" applyBorder="1" applyAlignment="1" applyProtection="1">
      <alignment horizontal="center" vertical="center" textRotation="255" wrapText="1"/>
      <protection locked="0"/>
    </xf>
    <xf numFmtId="0" fontId="3" fillId="0" borderId="5" xfId="0" applyFont="1" applyBorder="1" applyAlignment="1" applyProtection="1">
      <alignment horizontal="center" vertical="center" textRotation="255" wrapText="1"/>
      <protection locked="0"/>
    </xf>
    <xf numFmtId="0" fontId="3" fillId="0" borderId="6" xfId="0" applyFont="1" applyBorder="1" applyAlignment="1" applyProtection="1">
      <alignment horizontal="center" vertical="center" textRotation="255" wrapText="1"/>
      <protection locked="0"/>
    </xf>
    <xf numFmtId="0" fontId="3" fillId="0" borderId="5" xfId="0" applyFont="1" applyBorder="1" applyAlignment="1" applyProtection="1">
      <alignment horizontal="center" vertical="center" wrapText="1"/>
      <protection locked="0"/>
    </xf>
    <xf numFmtId="0" fontId="4" fillId="0" borderId="3" xfId="5" applyFont="1" applyFill="1" applyBorder="1" applyAlignment="1" applyProtection="1">
      <alignment horizontal="center" vertical="center" wrapText="1"/>
      <protection locked="0"/>
    </xf>
    <xf numFmtId="0" fontId="4" fillId="0" borderId="3" xfId="5"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4" fillId="3" borderId="3" xfId="6"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textRotation="90" wrapText="1"/>
      <protection locked="0"/>
    </xf>
    <xf numFmtId="0" fontId="4" fillId="5" borderId="3"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textRotation="90"/>
      <protection locked="0"/>
    </xf>
    <xf numFmtId="0" fontId="3" fillId="3" borderId="3" xfId="0" applyFont="1" applyFill="1" applyBorder="1" applyAlignment="1" applyProtection="1">
      <alignment horizontal="center" vertical="center" textRotation="255" wrapText="1"/>
      <protection locked="0"/>
    </xf>
    <xf numFmtId="0" fontId="4" fillId="3" borderId="3" xfId="0" applyFont="1" applyFill="1" applyBorder="1" applyAlignment="1" applyProtection="1">
      <alignment horizontal="center" vertical="center" textRotation="90" wrapText="1"/>
      <protection locked="0"/>
    </xf>
    <xf numFmtId="0" fontId="4" fillId="4" borderId="3" xfId="0" applyFont="1" applyFill="1" applyBorder="1" applyAlignment="1" applyProtection="1">
      <alignment horizontal="center" vertical="center" textRotation="90" wrapText="1"/>
      <protection locked="0"/>
    </xf>
    <xf numFmtId="0" fontId="4" fillId="4" borderId="3"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textRotation="90" wrapText="1"/>
      <protection locked="0"/>
    </xf>
    <xf numFmtId="0" fontId="4" fillId="5" borderId="3"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textRotation="90"/>
      <protection locked="0"/>
    </xf>
    <xf numFmtId="0" fontId="3" fillId="6" borderId="3" xfId="0" applyFont="1" applyFill="1" applyBorder="1" applyAlignment="1" applyProtection="1">
      <alignment horizontal="center" vertical="center" wrapText="1"/>
      <protection locked="0"/>
    </xf>
    <xf numFmtId="9" fontId="3" fillId="6" borderId="3" xfId="7" applyNumberFormat="1" applyFont="1" applyFill="1" applyBorder="1" applyAlignment="1" applyProtection="1">
      <alignment horizontal="center" vertical="center" wrapText="1"/>
      <protection locked="0"/>
    </xf>
    <xf numFmtId="9" fontId="3" fillId="6" borderId="3" xfId="7" applyNumberFormat="1" applyFont="1" applyFill="1" applyBorder="1" applyAlignment="1" applyProtection="1">
      <alignment horizontal="center" vertical="center" textRotation="90" wrapText="1"/>
      <protection locked="0"/>
    </xf>
    <xf numFmtId="9" fontId="3" fillId="6" borderId="3" xfId="0" applyNumberFormat="1" applyFont="1" applyFill="1" applyBorder="1" applyAlignment="1" applyProtection="1">
      <alignment horizontal="center" vertical="center" wrapText="1"/>
      <protection locked="0"/>
    </xf>
    <xf numFmtId="0" fontId="3" fillId="6" borderId="3" xfId="0" applyFont="1" applyFill="1" applyBorder="1" applyAlignment="1" applyProtection="1">
      <alignment horizontal="center" vertical="center" textRotation="90" wrapText="1"/>
      <protection locked="0"/>
    </xf>
    <xf numFmtId="9" fontId="3" fillId="6" borderId="3" xfId="5" applyNumberFormat="1" applyFont="1" applyFill="1" applyBorder="1" applyAlignment="1" applyProtection="1">
      <alignment horizontal="center" vertical="center" textRotation="90" wrapText="1"/>
      <protection locked="0"/>
    </xf>
    <xf numFmtId="10" fontId="3" fillId="6" borderId="3" xfId="3" applyNumberFormat="1" applyFont="1" applyFill="1" applyBorder="1" applyAlignment="1" applyProtection="1">
      <alignment horizontal="center" vertical="center" wrapText="1"/>
    </xf>
    <xf numFmtId="9" fontId="3" fillId="6" borderId="3" xfId="3" applyFont="1" applyFill="1" applyBorder="1" applyAlignment="1" applyProtection="1">
      <alignment horizontal="center" vertical="center" wrapText="1"/>
    </xf>
    <xf numFmtId="0" fontId="3" fillId="6" borderId="3" xfId="5" applyFont="1" applyFill="1" applyBorder="1" applyAlignment="1" applyProtection="1">
      <alignment horizontal="center" vertical="center" wrapText="1"/>
    </xf>
    <xf numFmtId="14" fontId="3" fillId="6" borderId="3" xfId="0" applyNumberFormat="1" applyFont="1" applyFill="1" applyBorder="1" applyAlignment="1" applyProtection="1">
      <alignment horizontal="center" vertical="center" textRotation="90" wrapText="1"/>
    </xf>
    <xf numFmtId="0" fontId="3" fillId="6" borderId="3" xfId="8" applyFont="1" applyFill="1" applyBorder="1" applyAlignment="1" applyProtection="1">
      <alignment horizontal="center" vertical="center" wrapText="1"/>
    </xf>
    <xf numFmtId="14" fontId="3" fillId="6" borderId="3" xfId="0" applyNumberFormat="1" applyFont="1" applyFill="1" applyBorder="1" applyAlignment="1" applyProtection="1">
      <alignment horizontal="center" vertical="center" textRotation="90" wrapText="1"/>
      <protection locked="0"/>
    </xf>
    <xf numFmtId="0" fontId="3" fillId="6" borderId="3" xfId="0" applyNumberFormat="1" applyFont="1" applyFill="1" applyBorder="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9" fontId="3" fillId="6" borderId="3" xfId="3" applyFont="1" applyFill="1" applyBorder="1" applyAlignment="1" applyProtection="1">
      <alignment horizontal="center" vertical="center" wrapText="1"/>
      <protection locked="0"/>
    </xf>
    <xf numFmtId="9" fontId="3" fillId="6" borderId="3" xfId="3" applyFont="1" applyFill="1" applyBorder="1" applyAlignment="1" applyProtection="1">
      <alignment horizontal="center" vertical="center" textRotation="90" wrapText="1"/>
      <protection locked="0"/>
    </xf>
    <xf numFmtId="0" fontId="3" fillId="6" borderId="3" xfId="3" applyNumberFormat="1" applyFont="1" applyFill="1" applyBorder="1" applyAlignment="1" applyProtection="1">
      <alignment horizontal="center" vertical="center" wrapText="1"/>
    </xf>
    <xf numFmtId="0" fontId="3" fillId="6" borderId="3" xfId="0" applyFont="1" applyFill="1" applyBorder="1" applyAlignment="1" applyProtection="1">
      <alignment horizontal="center" vertical="center" textRotation="90" wrapText="1"/>
    </xf>
    <xf numFmtId="0" fontId="3" fillId="6" borderId="3" xfId="0" applyFont="1" applyFill="1" applyBorder="1" applyAlignment="1" applyProtection="1">
      <alignment horizontal="center" vertical="center" wrapText="1"/>
    </xf>
    <xf numFmtId="9" fontId="3" fillId="6" borderId="3" xfId="3" applyNumberFormat="1" applyFont="1" applyFill="1" applyBorder="1" applyAlignment="1" applyProtection="1">
      <alignment horizontal="center" vertical="center" wrapText="1"/>
    </xf>
    <xf numFmtId="10" fontId="3" fillId="0" borderId="3" xfId="3" applyNumberFormat="1" applyFont="1" applyFill="1" applyBorder="1" applyAlignment="1" applyProtection="1">
      <alignment horizontal="center" vertical="center" wrapText="1"/>
    </xf>
    <xf numFmtId="14" fontId="3" fillId="6" borderId="3" xfId="8" applyNumberFormat="1" applyFont="1" applyFill="1" applyBorder="1" applyAlignment="1" applyProtection="1">
      <alignment horizontal="center" vertical="center" textRotation="90" wrapText="1"/>
      <protection locked="0"/>
    </xf>
    <xf numFmtId="0" fontId="3" fillId="6" borderId="3" xfId="0" applyFont="1" applyFill="1" applyBorder="1" applyAlignment="1" applyProtection="1">
      <alignment vertical="center" wrapText="1"/>
      <protection locked="0"/>
    </xf>
    <xf numFmtId="10" fontId="3" fillId="6" borderId="3" xfId="3" applyNumberFormat="1" applyFont="1" applyFill="1" applyBorder="1" applyAlignment="1" applyProtection="1">
      <alignment horizontal="center" vertical="center" wrapText="1"/>
      <protection locked="0"/>
    </xf>
    <xf numFmtId="0" fontId="3" fillId="6" borderId="3" xfId="0" applyFont="1" applyFill="1" applyBorder="1" applyAlignment="1" applyProtection="1">
      <alignment horizontal="left" vertical="center" wrapText="1"/>
      <protection locked="0"/>
    </xf>
    <xf numFmtId="0" fontId="7" fillId="6" borderId="3" xfId="9" applyFont="1" applyFill="1" applyBorder="1" applyAlignment="1" applyProtection="1">
      <alignment horizontal="left" vertical="center" wrapText="1"/>
      <protection locked="0"/>
    </xf>
    <xf numFmtId="14" fontId="3" fillId="6" borderId="3" xfId="5" applyNumberFormat="1" applyFont="1" applyFill="1" applyBorder="1" applyAlignment="1" applyProtection="1">
      <alignment horizontal="center" vertical="center" textRotation="90" wrapText="1"/>
      <protection locked="0"/>
    </xf>
    <xf numFmtId="0" fontId="3" fillId="6" borderId="3" xfId="5"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textRotation="90" wrapText="1"/>
      <protection locked="0"/>
    </xf>
    <xf numFmtId="0" fontId="3" fillId="0" borderId="3"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wrapText="1"/>
      <protection locked="0"/>
    </xf>
    <xf numFmtId="0" fontId="2" fillId="0" borderId="3" xfId="9" applyFill="1" applyBorder="1" applyAlignment="1" applyProtection="1">
      <alignment horizontal="left" vertical="center" wrapText="1"/>
      <protection locked="0"/>
    </xf>
    <xf numFmtId="1" fontId="3" fillId="6" borderId="3" xfId="0" applyNumberFormat="1" applyFont="1" applyFill="1" applyBorder="1" applyAlignment="1" applyProtection="1">
      <alignment horizontal="center" vertical="center" wrapText="1"/>
      <protection locked="0"/>
    </xf>
    <xf numFmtId="41" fontId="3" fillId="6" borderId="3" xfId="2" applyFont="1" applyFill="1" applyBorder="1" applyAlignment="1" applyProtection="1">
      <alignment horizontal="center" vertical="center" wrapText="1"/>
      <protection locked="0"/>
    </xf>
    <xf numFmtId="9" fontId="3" fillId="0" borderId="3" xfId="7" applyNumberFormat="1" applyFont="1" applyFill="1" applyBorder="1" applyAlignment="1" applyProtection="1">
      <alignment horizontal="center" vertical="center" wrapText="1"/>
      <protection locked="0"/>
    </xf>
    <xf numFmtId="9" fontId="3" fillId="0" borderId="3" xfId="7" applyNumberFormat="1" applyFont="1" applyFill="1" applyBorder="1" applyAlignment="1" applyProtection="1">
      <alignment horizontal="center" vertical="center" textRotation="90" wrapText="1"/>
      <protection locked="0"/>
    </xf>
    <xf numFmtId="0" fontId="8" fillId="0" borderId="3" xfId="0" applyFont="1" applyFill="1" applyBorder="1" applyAlignment="1" applyProtection="1">
      <alignment horizontal="center" vertical="center" wrapText="1"/>
      <protection locked="0"/>
    </xf>
    <xf numFmtId="0" fontId="3" fillId="0" borderId="3" xfId="0" applyNumberFormat="1" applyFont="1" applyFill="1" applyBorder="1" applyAlignment="1" applyProtection="1">
      <alignment horizontal="center" vertical="center" wrapText="1"/>
      <protection locked="0"/>
    </xf>
    <xf numFmtId="9" fontId="3" fillId="0" borderId="3" xfId="0" applyNumberFormat="1"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textRotation="90" wrapText="1"/>
      <protection locked="0"/>
    </xf>
    <xf numFmtId="9" fontId="3" fillId="0" borderId="3" xfId="5" applyNumberFormat="1" applyFont="1" applyFill="1" applyBorder="1" applyAlignment="1" applyProtection="1">
      <alignment horizontal="center" vertical="center" textRotation="90" wrapText="1"/>
      <protection locked="0"/>
    </xf>
    <xf numFmtId="41" fontId="3" fillId="0" borderId="3" xfId="2" applyFont="1" applyFill="1" applyBorder="1" applyAlignment="1" applyProtection="1">
      <alignment horizontal="center" vertical="center" wrapText="1"/>
      <protection locked="0"/>
    </xf>
    <xf numFmtId="9" fontId="3" fillId="0" borderId="3" xfId="3" applyFont="1" applyFill="1" applyBorder="1" applyAlignment="1" applyProtection="1">
      <alignment horizontal="center" vertical="center" wrapText="1"/>
      <protection locked="0"/>
    </xf>
    <xf numFmtId="0" fontId="3" fillId="0" borderId="0" xfId="0" applyFont="1" applyFill="1" applyAlignment="1" applyProtection="1">
      <alignment horizontal="center" vertical="center" wrapText="1"/>
      <protection locked="0"/>
    </xf>
    <xf numFmtId="0" fontId="3" fillId="6" borderId="3" xfId="8" applyFont="1" applyFill="1" applyBorder="1" applyAlignment="1" applyProtection="1">
      <alignment horizontal="center" vertical="center" wrapText="1"/>
      <protection locked="0"/>
    </xf>
    <xf numFmtId="10" fontId="3" fillId="6" borderId="3" xfId="0" applyNumberFormat="1" applyFont="1" applyFill="1" applyBorder="1" applyAlignment="1" applyProtection="1">
      <alignment horizontal="center" vertical="center" wrapText="1"/>
      <protection locked="0"/>
    </xf>
    <xf numFmtId="10" fontId="3" fillId="6" borderId="3" xfId="8" applyNumberFormat="1" applyFont="1" applyFill="1" applyBorder="1" applyAlignment="1" applyProtection="1">
      <alignment horizontal="center" vertical="center" wrapText="1"/>
      <protection locked="0"/>
    </xf>
    <xf numFmtId="10" fontId="3" fillId="6" borderId="3" xfId="0" applyNumberFormat="1" applyFont="1" applyFill="1" applyBorder="1" applyAlignment="1" applyProtection="1">
      <alignment horizontal="center" vertical="center" textRotation="90" wrapText="1"/>
      <protection locked="0"/>
    </xf>
    <xf numFmtId="1" fontId="3" fillId="6" borderId="3" xfId="5" applyNumberFormat="1" applyFont="1" applyFill="1" applyBorder="1" applyAlignment="1" applyProtection="1">
      <alignment horizontal="center" vertical="center" wrapText="1"/>
      <protection locked="0"/>
    </xf>
    <xf numFmtId="9" fontId="3" fillId="0" borderId="3" xfId="3" applyNumberFormat="1" applyFont="1" applyFill="1" applyBorder="1" applyAlignment="1" applyProtection="1">
      <alignment horizontal="center" vertical="center" wrapText="1"/>
      <protection locked="0"/>
    </xf>
    <xf numFmtId="9" fontId="3" fillId="7" borderId="3" xfId="3" applyFont="1" applyFill="1" applyBorder="1" applyAlignment="1" applyProtection="1">
      <alignment horizontal="center" vertical="center" wrapText="1"/>
      <protection locked="0"/>
    </xf>
    <xf numFmtId="0" fontId="10" fillId="6" borderId="3" xfId="4" applyFont="1" applyFill="1" applyBorder="1" applyAlignment="1" applyProtection="1">
      <alignment horizontal="left" vertical="center" wrapText="1"/>
      <protection locked="0"/>
    </xf>
    <xf numFmtId="3" fontId="3" fillId="6" borderId="3" xfId="0" applyNumberFormat="1" applyFont="1" applyFill="1" applyBorder="1" applyAlignment="1" applyProtection="1">
      <alignment horizontal="center" vertical="center" wrapText="1"/>
      <protection locked="0"/>
    </xf>
    <xf numFmtId="0" fontId="7" fillId="6" borderId="3" xfId="4" applyFont="1" applyFill="1" applyBorder="1" applyAlignment="1" applyProtection="1">
      <alignment horizontal="center" vertical="center" wrapText="1"/>
      <protection locked="0"/>
    </xf>
    <xf numFmtId="0" fontId="3" fillId="6" borderId="3" xfId="3" applyNumberFormat="1" applyFont="1" applyFill="1" applyBorder="1" applyAlignment="1" applyProtection="1">
      <alignment horizontal="center" vertical="center" wrapText="1"/>
      <protection locked="0"/>
    </xf>
    <xf numFmtId="0" fontId="2" fillId="6" borderId="3" xfId="9" applyFill="1" applyBorder="1" applyAlignment="1" applyProtection="1">
      <alignment horizontal="left" vertical="center" wrapText="1"/>
      <protection locked="0"/>
    </xf>
    <xf numFmtId="0" fontId="3" fillId="6" borderId="3" xfId="0" applyFont="1" applyFill="1" applyBorder="1" applyAlignment="1" applyProtection="1">
      <alignment horizontal="center" vertical="center" textRotation="255" wrapText="1"/>
      <protection locked="0"/>
    </xf>
    <xf numFmtId="0" fontId="3" fillId="6" borderId="3" xfId="5" applyFont="1" applyFill="1" applyBorder="1" applyAlignment="1" applyProtection="1">
      <alignment horizontal="center" vertical="center" textRotation="90" wrapText="1"/>
      <protection locked="0"/>
    </xf>
    <xf numFmtId="9" fontId="3" fillId="6" borderId="3" xfId="3" applyNumberFormat="1" applyFont="1" applyFill="1" applyBorder="1" applyAlignment="1" applyProtection="1">
      <alignment horizontal="center" vertical="center" wrapText="1"/>
      <protection locked="0"/>
    </xf>
    <xf numFmtId="9" fontId="3" fillId="6" borderId="3" xfId="2" applyNumberFormat="1" applyFont="1" applyFill="1" applyBorder="1" applyAlignment="1" applyProtection="1">
      <alignment horizontal="center" vertical="center" wrapText="1"/>
      <protection locked="0"/>
    </xf>
    <xf numFmtId="9" fontId="3" fillId="6" borderId="3" xfId="2" applyNumberFormat="1" applyFont="1" applyFill="1" applyBorder="1" applyAlignment="1" applyProtection="1">
      <alignment horizontal="center" vertical="center" textRotation="90" wrapText="1"/>
      <protection locked="0"/>
    </xf>
    <xf numFmtId="0" fontId="3" fillId="6" borderId="3" xfId="7" applyFont="1" applyFill="1" applyBorder="1" applyAlignment="1" applyProtection="1">
      <alignment horizontal="center" vertical="center" wrapText="1"/>
      <protection locked="0"/>
    </xf>
    <xf numFmtId="9" fontId="11" fillId="6" borderId="3" xfId="0" applyNumberFormat="1"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textRotation="255" wrapText="1"/>
      <protection locked="0"/>
    </xf>
    <xf numFmtId="0" fontId="3" fillId="0" borderId="3" xfId="5" applyFont="1" applyFill="1" applyBorder="1" applyAlignment="1" applyProtection="1">
      <alignment horizontal="center" vertical="center" textRotation="90" wrapText="1"/>
      <protection locked="0"/>
    </xf>
    <xf numFmtId="9" fontId="3" fillId="6" borderId="3" xfId="7" applyNumberFormat="1" applyFont="1" applyFill="1" applyBorder="1" applyAlignment="1" applyProtection="1">
      <alignment horizontal="center" vertical="center" wrapText="1"/>
      <protection locked="0"/>
    </xf>
    <xf numFmtId="1" fontId="3" fillId="6" borderId="3" xfId="7" applyNumberFormat="1" applyFont="1" applyFill="1" applyBorder="1" applyAlignment="1" applyProtection="1">
      <alignment horizontal="center" vertical="center" wrapText="1"/>
      <protection locked="0"/>
    </xf>
    <xf numFmtId="0" fontId="3" fillId="6" borderId="3" xfId="2" applyNumberFormat="1" applyFont="1" applyFill="1" applyBorder="1" applyAlignment="1" applyProtection="1">
      <alignment horizontal="center" vertical="center" wrapText="1"/>
      <protection locked="0"/>
    </xf>
    <xf numFmtId="3" fontId="3" fillId="6" borderId="3" xfId="5" applyNumberFormat="1" applyFont="1" applyFill="1" applyBorder="1" applyAlignment="1" applyProtection="1">
      <alignment horizontal="center" vertical="center" wrapText="1"/>
      <protection locked="0"/>
    </xf>
    <xf numFmtId="9" fontId="5" fillId="0" borderId="3" xfId="3" applyFont="1" applyFill="1" applyBorder="1" applyAlignment="1">
      <alignment horizontal="center" vertical="center" wrapText="1"/>
    </xf>
    <xf numFmtId="0" fontId="3" fillId="2" borderId="3" xfId="0" applyFont="1" applyFill="1" applyBorder="1" applyAlignment="1" applyProtection="1">
      <alignment horizontal="center" vertical="center" wrapText="1"/>
      <protection locked="0"/>
    </xf>
    <xf numFmtId="10" fontId="3" fillId="0" borderId="3" xfId="3" applyNumberFormat="1" applyFont="1" applyFill="1" applyBorder="1" applyAlignment="1" applyProtection="1">
      <alignment horizontal="center" vertical="center" wrapText="1"/>
      <protection locked="0"/>
    </xf>
    <xf numFmtId="9" fontId="11" fillId="0" borderId="3" xfId="0" applyNumberFormat="1" applyFont="1" applyFill="1" applyBorder="1" applyAlignment="1" applyProtection="1">
      <alignment horizontal="center" vertical="center" wrapText="1"/>
      <protection locked="0"/>
    </xf>
    <xf numFmtId="14" fontId="3" fillId="0" borderId="3" xfId="5" applyNumberFormat="1" applyFont="1" applyFill="1" applyBorder="1" applyAlignment="1" applyProtection="1">
      <alignment horizontal="center" vertical="center" textRotation="90" wrapText="1"/>
      <protection locked="0"/>
    </xf>
    <xf numFmtId="3" fontId="3" fillId="0" borderId="3" xfId="5" applyNumberFormat="1" applyFont="1" applyFill="1" applyBorder="1" applyAlignment="1" applyProtection="1">
      <alignment horizontal="center" vertical="center" wrapText="1"/>
      <protection locked="0"/>
    </xf>
    <xf numFmtId="0" fontId="3" fillId="0" borderId="3" xfId="8" applyFont="1" applyFill="1" applyBorder="1" applyAlignment="1" applyProtection="1">
      <alignment horizontal="center" vertical="center" wrapText="1"/>
      <protection locked="0"/>
    </xf>
    <xf numFmtId="0" fontId="3" fillId="0" borderId="3" xfId="5" applyFont="1" applyFill="1" applyBorder="1" applyAlignment="1" applyProtection="1">
      <alignment horizontal="center" vertical="center" wrapText="1"/>
      <protection locked="0"/>
    </xf>
    <xf numFmtId="41" fontId="3" fillId="6" borderId="3" xfId="0" applyNumberFormat="1" applyFont="1" applyFill="1" applyBorder="1" applyAlignment="1" applyProtection="1">
      <alignment horizontal="center" vertical="center" wrapText="1"/>
      <protection locked="0"/>
    </xf>
    <xf numFmtId="164" fontId="3" fillId="6" borderId="3" xfId="3" applyNumberFormat="1" applyFont="1" applyFill="1" applyBorder="1" applyAlignment="1" applyProtection="1">
      <alignment horizontal="center" vertical="center" wrapText="1"/>
      <protection locked="0"/>
    </xf>
    <xf numFmtId="0" fontId="3" fillId="6" borderId="3" xfId="0" applyFont="1" applyFill="1" applyBorder="1" applyAlignment="1" applyProtection="1">
      <alignment horizontal="justify" vertical="center"/>
      <protection locked="0"/>
    </xf>
    <xf numFmtId="9" fontId="3" fillId="6" borderId="3" xfId="0" applyNumberFormat="1" applyFont="1" applyFill="1" applyBorder="1" applyAlignment="1" applyProtection="1">
      <alignment horizontal="center" vertical="center" textRotation="90" wrapText="1"/>
      <protection locked="0"/>
    </xf>
    <xf numFmtId="14" fontId="3" fillId="6" borderId="3" xfId="0" applyNumberFormat="1" applyFont="1" applyFill="1" applyBorder="1" applyAlignment="1" applyProtection="1">
      <alignment horizontal="center" vertical="center" textRotation="90"/>
      <protection locked="0"/>
    </xf>
    <xf numFmtId="9" fontId="12" fillId="0" borderId="3" xfId="0" applyNumberFormat="1" applyFont="1" applyFill="1" applyBorder="1" applyAlignment="1">
      <alignment vertical="center" wrapText="1"/>
    </xf>
    <xf numFmtId="0" fontId="12" fillId="0" borderId="3" xfId="0" applyFont="1" applyFill="1" applyBorder="1" applyAlignment="1" applyProtection="1">
      <alignment vertical="center" wrapText="1"/>
      <protection locked="0"/>
    </xf>
    <xf numFmtId="0" fontId="12" fillId="0" borderId="3" xfId="0" applyFont="1" applyFill="1" applyBorder="1" applyAlignment="1" applyProtection="1">
      <alignment horizontal="left" vertical="center" wrapText="1"/>
      <protection locked="0"/>
    </xf>
    <xf numFmtId="9" fontId="3" fillId="6" borderId="3" xfId="0" applyNumberFormat="1" applyFont="1" applyFill="1" applyBorder="1" applyAlignment="1" applyProtection="1">
      <alignment vertical="center" wrapText="1"/>
      <protection locked="0"/>
    </xf>
    <xf numFmtId="0" fontId="3" fillId="0" borderId="3" xfId="0" applyFont="1" applyFill="1" applyBorder="1" applyAlignment="1" applyProtection="1">
      <alignment horizontal="center" vertical="center" textRotation="255" wrapText="1"/>
    </xf>
    <xf numFmtId="0" fontId="3" fillId="0" borderId="3" xfId="0" applyFont="1" applyFill="1" applyBorder="1" applyAlignment="1" applyProtection="1">
      <alignment horizontal="center" vertical="center" wrapText="1"/>
    </xf>
    <xf numFmtId="9" fontId="3" fillId="0" borderId="3" xfId="0" applyNumberFormat="1" applyFont="1" applyFill="1" applyBorder="1" applyAlignment="1" applyProtection="1">
      <alignment horizontal="center" vertical="center" wrapText="1"/>
    </xf>
    <xf numFmtId="9" fontId="3" fillId="0" borderId="3" xfId="0" applyNumberFormat="1" applyFont="1" applyFill="1" applyBorder="1" applyAlignment="1" applyProtection="1">
      <alignment horizontal="center" vertical="center" textRotation="90" wrapText="1"/>
    </xf>
    <xf numFmtId="0" fontId="3" fillId="0" borderId="3" xfId="0" applyFont="1" applyFill="1" applyBorder="1" applyAlignment="1" applyProtection="1">
      <alignment horizontal="center" vertical="center" textRotation="90" wrapText="1"/>
    </xf>
    <xf numFmtId="9" fontId="3" fillId="0" borderId="3" xfId="3" applyFont="1" applyFill="1" applyBorder="1" applyAlignment="1" applyProtection="1">
      <alignment horizontal="center" vertical="center" wrapText="1"/>
    </xf>
    <xf numFmtId="14" fontId="3" fillId="0" borderId="3" xfId="5" applyNumberFormat="1" applyFont="1" applyFill="1" applyBorder="1" applyAlignment="1" applyProtection="1">
      <alignment horizontal="center" vertical="center" textRotation="90" wrapText="1"/>
    </xf>
    <xf numFmtId="0" fontId="3" fillId="0" borderId="3" xfId="5" applyFont="1" applyFill="1" applyBorder="1" applyAlignment="1" applyProtection="1">
      <alignment horizontal="center" vertical="center" wrapText="1"/>
    </xf>
    <xf numFmtId="0" fontId="3" fillId="0" borderId="3" xfId="8" applyFont="1" applyFill="1" applyBorder="1" applyAlignment="1" applyProtection="1">
      <alignment horizontal="center" vertical="center" wrapText="1"/>
    </xf>
    <xf numFmtId="0" fontId="3" fillId="6" borderId="3" xfId="8" applyFont="1" applyFill="1" applyBorder="1" applyAlignment="1" applyProtection="1">
      <alignment horizontal="left" vertical="center" wrapText="1"/>
      <protection locked="0"/>
    </xf>
    <xf numFmtId="9" fontId="3" fillId="6" borderId="3" xfId="3" applyFont="1" applyFill="1" applyBorder="1" applyAlignment="1" applyProtection="1">
      <alignment horizontal="center" vertical="center"/>
      <protection locked="0"/>
    </xf>
    <xf numFmtId="0" fontId="3" fillId="8" borderId="3" xfId="0" applyFont="1" applyFill="1" applyBorder="1" applyAlignment="1" applyProtection="1">
      <alignment horizontal="center" vertical="center" wrapText="1"/>
      <protection locked="0"/>
    </xf>
    <xf numFmtId="9" fontId="3" fillId="8" borderId="3" xfId="3" applyFont="1" applyFill="1" applyBorder="1" applyAlignment="1" applyProtection="1">
      <alignment horizontal="center" vertical="center" wrapText="1"/>
      <protection locked="0"/>
    </xf>
    <xf numFmtId="0" fontId="11" fillId="6" borderId="3" xfId="0" applyFont="1" applyFill="1" applyBorder="1" applyAlignment="1" applyProtection="1">
      <alignment horizontal="center" vertical="center" wrapText="1"/>
      <protection locked="0"/>
    </xf>
    <xf numFmtId="9" fontId="3" fillId="0" borderId="3" xfId="0" applyNumberFormat="1" applyFont="1" applyFill="1" applyBorder="1" applyAlignment="1" applyProtection="1">
      <alignment horizontal="center" vertical="center" textRotation="90" wrapText="1"/>
      <protection locked="0"/>
    </xf>
    <xf numFmtId="0" fontId="3" fillId="6" borderId="3" xfId="0" applyFont="1" applyFill="1" applyBorder="1" applyAlignment="1" applyProtection="1">
      <alignment horizontal="justify" vertical="center" wrapText="1"/>
      <protection locked="0"/>
    </xf>
    <xf numFmtId="0" fontId="3" fillId="6" borderId="3" xfId="0" applyFont="1" applyFill="1" applyBorder="1" applyAlignment="1" applyProtection="1">
      <alignment horizontal="justify" vertical="justify" wrapText="1"/>
      <protection locked="0"/>
    </xf>
    <xf numFmtId="0" fontId="11" fillId="0" borderId="3" xfId="0" applyFont="1" applyBorder="1" applyAlignment="1">
      <alignment horizontal="left" vertical="center" wrapText="1"/>
    </xf>
    <xf numFmtId="0" fontId="3" fillId="6" borderId="3" xfId="7" applyFont="1" applyFill="1" applyBorder="1" applyAlignment="1" applyProtection="1">
      <alignment horizontal="center" vertical="center" textRotation="90" wrapText="1"/>
      <protection locked="0"/>
    </xf>
    <xf numFmtId="0" fontId="3" fillId="6" borderId="3" xfId="8" applyFont="1" applyFill="1" applyBorder="1" applyAlignment="1" applyProtection="1">
      <alignment horizontal="justify" vertical="center" wrapText="1"/>
      <protection locked="0"/>
    </xf>
    <xf numFmtId="9" fontId="3" fillId="6" borderId="3" xfId="6" applyNumberFormat="1" applyFont="1" applyFill="1" applyBorder="1" applyAlignment="1" applyProtection="1">
      <alignment horizontal="center" vertical="center" wrapText="1"/>
      <protection locked="0"/>
    </xf>
    <xf numFmtId="0" fontId="3" fillId="6" borderId="3" xfId="6" applyFont="1" applyFill="1" applyBorder="1" applyAlignment="1" applyProtection="1">
      <alignment horizontal="center" vertical="center" wrapText="1"/>
      <protection locked="0"/>
    </xf>
    <xf numFmtId="10" fontId="3" fillId="6" borderId="3" xfId="7" applyNumberFormat="1" applyFont="1" applyFill="1" applyBorder="1" applyAlignment="1" applyProtection="1">
      <alignment horizontal="center" vertical="center" wrapText="1"/>
      <protection locked="0"/>
    </xf>
    <xf numFmtId="1" fontId="3" fillId="6" borderId="3" xfId="3" applyNumberFormat="1" applyFont="1" applyFill="1" applyBorder="1" applyAlignment="1" applyProtection="1">
      <alignment horizontal="center" vertical="center" wrapText="1"/>
      <protection locked="0"/>
    </xf>
    <xf numFmtId="0" fontId="3" fillId="6" borderId="3" xfId="8" applyFont="1" applyFill="1" applyBorder="1" applyAlignment="1" applyProtection="1">
      <alignment horizontal="center" vertical="center" textRotation="90" wrapText="1"/>
      <protection locked="0"/>
    </xf>
    <xf numFmtId="0" fontId="3" fillId="2" borderId="3" xfId="7" applyFont="1" applyFill="1" applyBorder="1" applyAlignment="1" applyProtection="1">
      <alignment horizontal="center" vertical="center" wrapText="1"/>
      <protection locked="0"/>
    </xf>
    <xf numFmtId="9" fontId="3" fillId="6" borderId="3" xfId="5" applyNumberFormat="1" applyFont="1" applyFill="1" applyBorder="1" applyAlignment="1" applyProtection="1">
      <alignment horizontal="center" vertical="center" wrapText="1"/>
      <protection locked="0"/>
    </xf>
    <xf numFmtId="1" fontId="3" fillId="6" borderId="3" xfId="2" applyNumberFormat="1" applyFont="1" applyFill="1" applyBorder="1" applyAlignment="1" applyProtection="1">
      <alignment horizontal="center" vertical="center" wrapText="1"/>
      <protection locked="0"/>
    </xf>
    <xf numFmtId="0" fontId="3" fillId="6" borderId="3" xfId="8" applyFont="1" applyFill="1" applyBorder="1" applyAlignment="1" applyProtection="1">
      <alignment horizontal="center" vertical="top" wrapText="1"/>
      <protection locked="0"/>
    </xf>
    <xf numFmtId="43" fontId="3" fillId="6" borderId="3" xfId="1" applyFont="1" applyFill="1" applyBorder="1" applyAlignment="1" applyProtection="1">
      <alignment horizontal="center" vertical="center" wrapText="1"/>
      <protection locked="0"/>
    </xf>
    <xf numFmtId="0" fontId="3" fillId="0" borderId="3" xfId="3" applyNumberFormat="1" applyFont="1" applyFill="1" applyBorder="1" applyAlignment="1" applyProtection="1">
      <alignment horizontal="center" vertical="center" wrapText="1"/>
      <protection locked="0"/>
    </xf>
    <xf numFmtId="0" fontId="3" fillId="0" borderId="3" xfId="7" applyFont="1" applyFill="1" applyBorder="1" applyAlignment="1" applyProtection="1">
      <alignment horizontal="center" vertical="center" wrapText="1"/>
      <protection locked="0"/>
    </xf>
    <xf numFmtId="0" fontId="3" fillId="6" borderId="3" xfId="0" applyFont="1" applyFill="1" applyBorder="1" applyAlignment="1" applyProtection="1">
      <alignment horizontal="left" vertical="top" wrapText="1"/>
      <protection locked="0"/>
    </xf>
    <xf numFmtId="14" fontId="3" fillId="0" borderId="3" xfId="0" applyNumberFormat="1" applyFont="1" applyFill="1" applyBorder="1" applyAlignment="1" applyProtection="1">
      <alignment horizontal="center" vertical="center" textRotation="180" wrapText="1"/>
      <protection locked="0"/>
    </xf>
    <xf numFmtId="165" fontId="3" fillId="6" borderId="3" xfId="0" applyNumberFormat="1" applyFont="1" applyFill="1" applyBorder="1" applyAlignment="1" applyProtection="1">
      <alignment horizontal="center" vertical="center" wrapText="1"/>
      <protection locked="0"/>
    </xf>
    <xf numFmtId="0" fontId="18" fillId="0" borderId="3" xfId="9" applyFont="1" applyFill="1" applyBorder="1" applyAlignment="1" applyProtection="1">
      <alignment horizontal="center" vertical="center" wrapText="1"/>
      <protection locked="0"/>
    </xf>
    <xf numFmtId="0" fontId="12" fillId="0" borderId="7" xfId="0" applyFont="1" applyFill="1" applyBorder="1" applyAlignment="1" applyProtection="1">
      <alignment horizontal="justify" vertical="center" wrapText="1"/>
      <protection locked="0"/>
    </xf>
    <xf numFmtId="42" fontId="3" fillId="6" borderId="3" xfId="8" applyNumberFormat="1" applyFont="1" applyFill="1" applyBorder="1" applyAlignment="1" applyProtection="1">
      <alignment horizontal="center" vertical="center" wrapText="1"/>
      <protection locked="0"/>
    </xf>
    <xf numFmtId="9" fontId="3" fillId="6" borderId="3" xfId="1" applyNumberFormat="1" applyFont="1" applyFill="1" applyBorder="1" applyAlignment="1" applyProtection="1">
      <alignment horizontal="center" vertical="center" wrapText="1"/>
      <protection locked="0"/>
    </xf>
    <xf numFmtId="9" fontId="3" fillId="6" borderId="3" xfId="4" applyNumberFormat="1" applyFont="1" applyFill="1" applyBorder="1" applyAlignment="1" applyProtection="1">
      <alignment horizontal="center" vertical="center" wrapText="1"/>
      <protection locked="0"/>
    </xf>
    <xf numFmtId="0" fontId="3" fillId="6" borderId="3" xfId="6" applyFont="1" applyFill="1" applyBorder="1" applyAlignment="1" applyProtection="1">
      <alignment horizontal="center" vertical="center" textRotation="90" wrapText="1"/>
      <protection locked="0"/>
    </xf>
    <xf numFmtId="166" fontId="3" fillId="6" borderId="3" xfId="0" applyNumberFormat="1" applyFont="1" applyFill="1" applyBorder="1" applyAlignment="1" applyProtection="1">
      <alignment horizontal="center" vertical="center" wrapText="1"/>
      <protection locked="0"/>
    </xf>
    <xf numFmtId="166" fontId="3" fillId="6" borderId="3" xfId="3" applyNumberFormat="1" applyFont="1" applyFill="1" applyBorder="1" applyAlignment="1" applyProtection="1">
      <alignment horizontal="center" vertical="center" wrapText="1"/>
      <protection locked="0"/>
    </xf>
    <xf numFmtId="2" fontId="3" fillId="6" borderId="3" xfId="3" applyNumberFormat="1" applyFont="1" applyFill="1" applyBorder="1" applyAlignment="1" applyProtection="1">
      <alignment horizontal="center" vertical="center" wrapText="1"/>
      <protection locked="0"/>
    </xf>
    <xf numFmtId="0" fontId="7" fillId="6" borderId="3" xfId="9" applyFont="1" applyFill="1" applyBorder="1" applyAlignment="1" applyProtection="1">
      <alignment horizontal="center" vertical="center" wrapText="1"/>
      <protection locked="0"/>
    </xf>
    <xf numFmtId="14" fontId="3" fillId="6" borderId="3" xfId="0" applyNumberFormat="1" applyFont="1" applyFill="1" applyBorder="1" applyAlignment="1" applyProtection="1">
      <alignment horizontal="center" vertical="center" textRotation="180" wrapText="1"/>
      <protection locked="0"/>
    </xf>
    <xf numFmtId="0" fontId="12" fillId="0" borderId="3" xfId="0" applyFont="1" applyFill="1" applyBorder="1" applyAlignment="1" applyProtection="1">
      <alignment horizontal="justify" vertical="center" wrapText="1"/>
      <protection locked="0"/>
    </xf>
    <xf numFmtId="0" fontId="5" fillId="0" borderId="3" xfId="0" applyFont="1" applyFill="1" applyBorder="1" applyAlignment="1">
      <alignment vertical="center" wrapText="1"/>
    </xf>
    <xf numFmtId="167" fontId="3" fillId="6" borderId="3" xfId="2" applyNumberFormat="1" applyFont="1" applyFill="1" applyBorder="1" applyAlignment="1" applyProtection="1">
      <alignment horizontal="center" vertical="center" wrapText="1"/>
      <protection locked="0"/>
    </xf>
    <xf numFmtId="9" fontId="3" fillId="6" borderId="3" xfId="8" applyNumberFormat="1" applyFont="1" applyFill="1" applyBorder="1" applyAlignment="1" applyProtection="1">
      <alignment horizontal="center" vertical="center" wrapText="1"/>
      <protection locked="0"/>
    </xf>
    <xf numFmtId="14" fontId="3" fillId="0" borderId="3" xfId="8" applyNumberFormat="1" applyFont="1" applyFill="1" applyBorder="1" applyAlignment="1" applyProtection="1">
      <alignment horizontal="center" vertical="center" textRotation="90" wrapText="1"/>
      <protection locked="0"/>
    </xf>
    <xf numFmtId="0" fontId="7" fillId="0" borderId="3" xfId="9" applyFont="1" applyFill="1" applyBorder="1" applyAlignment="1" applyProtection="1">
      <alignment horizontal="left" vertical="center" wrapText="1"/>
      <protection locked="0"/>
    </xf>
    <xf numFmtId="0" fontId="3" fillId="6" borderId="0" xfId="8" applyFont="1" applyFill="1" applyBorder="1" applyAlignment="1" applyProtection="1">
      <alignment horizontal="center" vertical="center" wrapText="1"/>
      <protection locked="0"/>
    </xf>
    <xf numFmtId="0" fontId="3" fillId="0" borderId="7" xfId="8" applyFont="1" applyFill="1" applyBorder="1" applyAlignment="1" applyProtection="1">
      <alignment horizontal="center" vertical="center" wrapText="1"/>
      <protection locked="0"/>
    </xf>
    <xf numFmtId="0" fontId="3" fillId="0" borderId="7" xfId="8" applyFont="1" applyFill="1" applyBorder="1" applyAlignment="1" applyProtection="1">
      <alignment horizontal="left" vertical="center" wrapText="1"/>
      <protection locked="0"/>
    </xf>
    <xf numFmtId="14" fontId="11" fillId="0" borderId="3" xfId="0" applyNumberFormat="1" applyFont="1" applyBorder="1" applyAlignment="1">
      <alignment horizontal="center" vertical="center" textRotation="90" wrapText="1"/>
    </xf>
    <xf numFmtId="0" fontId="11" fillId="0" borderId="3"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0" xfId="8" applyFont="1" applyBorder="1" applyAlignment="1" applyProtection="1">
      <alignment horizontal="center" vertical="center" wrapText="1"/>
      <protection locked="0"/>
    </xf>
    <xf numFmtId="0" fontId="3" fillId="0" borderId="0" xfId="8" applyFont="1" applyFill="1" applyBorder="1" applyAlignment="1" applyProtection="1">
      <alignment horizontal="center" vertical="center" wrapText="1"/>
      <protection locked="0"/>
    </xf>
    <xf numFmtId="0" fontId="3" fillId="0" borderId="0" xfId="8" applyFont="1" applyBorder="1" applyAlignment="1" applyProtection="1">
      <alignment horizontal="center" vertical="center" textRotation="90" wrapText="1"/>
      <protection locked="0"/>
    </xf>
    <xf numFmtId="0" fontId="3" fillId="0" borderId="0" xfId="8" applyFont="1" applyFill="1" applyBorder="1" applyAlignment="1" applyProtection="1">
      <alignment horizontal="center" vertical="center" textRotation="90" wrapText="1"/>
      <protection locked="0"/>
    </xf>
    <xf numFmtId="10" fontId="3" fillId="0" borderId="0" xfId="8" applyNumberFormat="1" applyFont="1" applyFill="1" applyBorder="1" applyAlignment="1" applyProtection="1">
      <alignment horizontal="center" vertical="center" wrapText="1"/>
      <protection locked="0"/>
    </xf>
    <xf numFmtId="0" fontId="3" fillId="0" borderId="0" xfId="8" applyFont="1" applyFill="1" applyBorder="1" applyAlignment="1" applyProtection="1">
      <alignment horizontal="center" vertical="center" textRotation="90"/>
      <protection locked="0"/>
    </xf>
    <xf numFmtId="0" fontId="3" fillId="0" borderId="0" xfId="0" applyFont="1" applyAlignment="1" applyProtection="1">
      <alignment horizontal="center" vertical="center" textRotation="255" wrapText="1"/>
      <protection locked="0"/>
    </xf>
    <xf numFmtId="0" fontId="3" fillId="0" borderId="0" xfId="0" applyFont="1" applyAlignment="1" applyProtection="1">
      <alignment horizontal="center" vertical="center" textRotation="90" wrapText="1"/>
      <protection locked="0"/>
    </xf>
    <xf numFmtId="0" fontId="3" fillId="0" borderId="0" xfId="0" applyFont="1" applyFill="1" applyAlignment="1" applyProtection="1">
      <alignment horizontal="center" vertical="center" textRotation="90" wrapText="1"/>
      <protection locked="0"/>
    </xf>
    <xf numFmtId="0" fontId="3" fillId="0" borderId="0" xfId="0" applyFont="1" applyAlignment="1" applyProtection="1">
      <alignment horizontal="center" vertical="center" textRotation="90"/>
      <protection locked="0"/>
    </xf>
    <xf numFmtId="10" fontId="3" fillId="0" borderId="0" xfId="0" applyNumberFormat="1" applyFont="1" applyAlignment="1" applyProtection="1">
      <alignment horizontal="center" vertical="center" wrapText="1"/>
      <protection locked="0"/>
    </xf>
    <xf numFmtId="12" fontId="3" fillId="0" borderId="0" xfId="0" applyNumberFormat="1" applyFont="1" applyAlignment="1" applyProtection="1">
      <alignment horizontal="center" vertical="center" wrapText="1"/>
      <protection locked="0"/>
    </xf>
    <xf numFmtId="9" fontId="3" fillId="0" borderId="0" xfId="0" applyNumberFormat="1" applyFont="1" applyAlignment="1" applyProtection="1">
      <alignment horizontal="center" vertical="center" wrapText="1"/>
      <protection locked="0"/>
    </xf>
    <xf numFmtId="0" fontId="3" fillId="0" borderId="0" xfId="0"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0" fontId="11" fillId="0" borderId="8" xfId="0" applyFont="1" applyBorder="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0" fontId="11" fillId="0"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3" fillId="0" borderId="9" xfId="0" applyFont="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3" fillId="0" borderId="9" xfId="8" applyFont="1" applyBorder="1" applyAlignment="1" applyProtection="1">
      <alignment horizontal="center" vertical="center" wrapText="1"/>
      <protection locked="0"/>
    </xf>
    <xf numFmtId="0" fontId="3" fillId="0" borderId="9" xfId="8" applyFont="1" applyFill="1" applyBorder="1" applyAlignment="1" applyProtection="1">
      <alignment horizontal="center" vertical="center" wrapText="1"/>
      <protection locked="0"/>
    </xf>
    <xf numFmtId="0" fontId="3" fillId="2" borderId="0" xfId="8"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3" fillId="0" borderId="0" xfId="0" applyFont="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5" fillId="0" borderId="3" xfId="0" applyFont="1" applyBorder="1" applyAlignment="1" applyProtection="1">
      <alignment horizontal="left" wrapText="1"/>
      <protection locked="0"/>
    </xf>
    <xf numFmtId="0" fontId="15" fillId="2" borderId="3" xfId="0" applyFont="1" applyFill="1" applyBorder="1" applyAlignment="1" applyProtection="1">
      <alignment horizontal="left" wrapText="1"/>
      <protection locked="0"/>
    </xf>
    <xf numFmtId="0" fontId="15" fillId="0" borderId="3" xfId="0" applyFont="1" applyBorder="1" applyAlignment="1" applyProtection="1">
      <alignment horizontal="left" textRotation="90"/>
      <protection locked="0"/>
    </xf>
    <xf numFmtId="0" fontId="11" fillId="0" borderId="3" xfId="0" applyFont="1" applyBorder="1" applyAlignment="1" applyProtection="1">
      <alignment horizontal="left" vertical="center" wrapText="1"/>
      <protection locked="0"/>
    </xf>
    <xf numFmtId="0" fontId="11" fillId="2" borderId="3" xfId="0" applyFont="1" applyFill="1" applyBorder="1" applyAlignment="1" applyProtection="1">
      <alignment horizontal="left" vertical="center" wrapText="1"/>
      <protection locked="0"/>
    </xf>
    <xf numFmtId="0" fontId="11" fillId="0" borderId="3" xfId="0" applyFont="1" applyBorder="1" applyAlignment="1" applyProtection="1">
      <alignment horizontal="left" vertical="center" textRotation="90"/>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0" borderId="3" xfId="0" applyFont="1" applyBorder="1" applyAlignment="1" applyProtection="1">
      <alignment horizontal="center" vertical="center" textRotation="90"/>
      <protection locked="0"/>
    </xf>
    <xf numFmtId="0" fontId="3" fillId="2" borderId="0" xfId="0" applyFont="1" applyFill="1" applyAlignment="1" applyProtection="1">
      <alignment horizontal="center" vertical="center" textRotation="90" wrapText="1"/>
      <protection locked="0"/>
    </xf>
    <xf numFmtId="0" fontId="21" fillId="0" borderId="0" xfId="0" applyFont="1" applyBorder="1" applyAlignment="1">
      <alignment horizontal="center"/>
    </xf>
    <xf numFmtId="0" fontId="21" fillId="0" borderId="0" xfId="0" applyFont="1"/>
    <xf numFmtId="0" fontId="22" fillId="9" borderId="0" xfId="0" applyFont="1" applyFill="1" applyBorder="1" applyAlignment="1">
      <alignment horizontal="center" vertical="center"/>
    </xf>
    <xf numFmtId="0" fontId="21" fillId="0" borderId="0" xfId="0" applyFont="1" applyBorder="1" applyAlignment="1">
      <alignment horizontal="center"/>
    </xf>
    <xf numFmtId="0" fontId="22" fillId="9" borderId="0" xfId="0" applyFont="1" applyFill="1" applyBorder="1" applyAlignment="1">
      <alignment horizontal="center" vertical="center"/>
    </xf>
    <xf numFmtId="0" fontId="22" fillId="9" borderId="0" xfId="0" applyFont="1" applyFill="1" applyBorder="1" applyAlignment="1">
      <alignment horizontal="left"/>
    </xf>
    <xf numFmtId="0" fontId="22" fillId="10" borderId="3" xfId="0" applyFont="1" applyFill="1" applyBorder="1" applyAlignment="1">
      <alignment horizontal="center" vertical="center" wrapText="1"/>
    </xf>
    <xf numFmtId="0" fontId="22" fillId="10" borderId="3" xfId="0" applyFont="1" applyFill="1" applyBorder="1" applyAlignment="1">
      <alignment horizontal="center" wrapText="1"/>
    </xf>
    <xf numFmtId="0" fontId="21" fillId="0" borderId="0" xfId="0" applyFont="1" applyBorder="1"/>
    <xf numFmtId="0" fontId="22" fillId="0" borderId="3" xfId="0" applyFont="1" applyFill="1" applyBorder="1" applyAlignment="1">
      <alignment horizontal="left" vertical="center" wrapText="1"/>
    </xf>
    <xf numFmtId="0" fontId="23" fillId="0" borderId="3" xfId="0" applyFont="1" applyFill="1" applyBorder="1" applyAlignment="1">
      <alignment horizontal="left" wrapText="1"/>
    </xf>
    <xf numFmtId="0" fontId="23" fillId="0" borderId="3" xfId="0" applyFont="1" applyFill="1" applyBorder="1" applyAlignment="1">
      <alignment horizontal="left" vertical="center" wrapText="1"/>
    </xf>
    <xf numFmtId="0" fontId="23" fillId="0" borderId="3" xfId="0" applyFont="1" applyBorder="1" applyAlignment="1">
      <alignment horizontal="left" wrapText="1"/>
    </xf>
    <xf numFmtId="0" fontId="23" fillId="0" borderId="3" xfId="0" applyFont="1" applyBorder="1" applyAlignment="1">
      <alignment horizontal="left" vertical="center" wrapText="1"/>
    </xf>
    <xf numFmtId="0" fontId="22" fillId="0" borderId="11"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22" fillId="9" borderId="3" xfId="0" applyFont="1" applyFill="1" applyBorder="1" applyAlignment="1">
      <alignment horizontal="left" vertical="center" wrapText="1"/>
    </xf>
    <xf numFmtId="0" fontId="24" fillId="9" borderId="3" xfId="0" applyFont="1" applyFill="1" applyBorder="1" applyAlignment="1">
      <alignment horizontal="left" wrapText="1"/>
    </xf>
    <xf numFmtId="0" fontId="23" fillId="0" borderId="11" xfId="0" applyFont="1" applyFill="1" applyBorder="1" applyAlignment="1">
      <alignment horizontal="left" wrapText="1"/>
    </xf>
    <xf numFmtId="0" fontId="23" fillId="0" borderId="12" xfId="0" applyFont="1" applyFill="1" applyBorder="1" applyAlignment="1">
      <alignment horizontal="left" wrapText="1"/>
    </xf>
    <xf numFmtId="0" fontId="23" fillId="0" borderId="13" xfId="0" applyFont="1" applyFill="1" applyBorder="1" applyAlignment="1">
      <alignment horizontal="left" wrapText="1"/>
    </xf>
    <xf numFmtId="0" fontId="23" fillId="9" borderId="3" xfId="0" applyFont="1" applyFill="1" applyBorder="1" applyAlignment="1">
      <alignment horizontal="left" wrapText="1"/>
    </xf>
    <xf numFmtId="0" fontId="22" fillId="0" borderId="3" xfId="0" applyFont="1" applyFill="1" applyBorder="1" applyAlignment="1">
      <alignment horizontal="left" vertical="top" wrapText="1"/>
    </xf>
    <xf numFmtId="0" fontId="22" fillId="9" borderId="3" xfId="0" applyFont="1" applyFill="1" applyBorder="1" applyAlignment="1">
      <alignment horizontal="left" vertical="top" wrapText="1"/>
    </xf>
    <xf numFmtId="0" fontId="22" fillId="9" borderId="11" xfId="0" applyFont="1" applyFill="1" applyBorder="1" applyAlignment="1">
      <alignment horizontal="left" vertical="top" wrapText="1"/>
    </xf>
    <xf numFmtId="0" fontId="22" fillId="9" borderId="13" xfId="0" applyFont="1" applyFill="1" applyBorder="1" applyAlignment="1">
      <alignment horizontal="left" vertical="top" wrapText="1"/>
    </xf>
    <xf numFmtId="0" fontId="23" fillId="9" borderId="11" xfId="0" applyFont="1" applyFill="1" applyBorder="1" applyAlignment="1">
      <alignment horizontal="left" wrapText="1"/>
    </xf>
    <xf numFmtId="0" fontId="23" fillId="9" borderId="12" xfId="0" applyFont="1" applyFill="1" applyBorder="1" applyAlignment="1">
      <alignment horizontal="left" wrapText="1"/>
    </xf>
    <xf numFmtId="0" fontId="23" fillId="9" borderId="13" xfId="0" applyFont="1" applyFill="1" applyBorder="1" applyAlignment="1">
      <alignment horizontal="left" wrapText="1"/>
    </xf>
    <xf numFmtId="0" fontId="24" fillId="9" borderId="3" xfId="0" applyFont="1" applyFill="1" applyBorder="1" applyAlignment="1">
      <alignment horizontal="left" vertical="center" wrapText="1"/>
    </xf>
    <xf numFmtId="0" fontId="25" fillId="0" borderId="3" xfId="0" applyFont="1" applyBorder="1" applyAlignment="1">
      <alignment horizontal="left" vertical="center" wrapText="1"/>
    </xf>
    <xf numFmtId="0" fontId="21" fillId="0" borderId="0" xfId="0" applyFont="1" applyAlignment="1">
      <alignment horizontal="left"/>
    </xf>
  </cellXfs>
  <cellStyles count="10">
    <cellStyle name="Hipervínculo" xfId="4" builtinId="8"/>
    <cellStyle name="Hipervínculo 2" xfId="9" xr:uid="{30D99AF1-9854-48F5-9F7E-0E220E586764}"/>
    <cellStyle name="Millares" xfId="1" builtinId="3"/>
    <cellStyle name="Millares [0]" xfId="2" builtinId="6"/>
    <cellStyle name="Normal" xfId="0" builtinId="0"/>
    <cellStyle name="Normal 2 2" xfId="5" xr:uid="{88AE693A-8402-4AD5-BDBD-B477F69ED9D8}"/>
    <cellStyle name="Normal 4" xfId="8" xr:uid="{64146628-E77D-4977-9B62-5E3F4C5EDD5F}"/>
    <cellStyle name="Normal_Anexo 4. Plan de Gestion Administrativo" xfId="7" xr:uid="{DDC1DDD2-7555-49B9-B1A3-E42E066C9C99}"/>
    <cellStyle name="Normal_Nov 20 INDICADORES GRUPO ." xfId="6" xr:uid="{7C88B59D-B129-4AB1-9EA0-786D1B5E8B96}"/>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510886</xdr:colOff>
      <xdr:row>0</xdr:row>
      <xdr:rowOff>0</xdr:rowOff>
    </xdr:from>
    <xdr:ext cx="1312330" cy="1041821"/>
    <xdr:pic>
      <xdr:nvPicPr>
        <xdr:cNvPr id="2" name="2 Imagen">
          <a:extLst>
            <a:ext uri="{FF2B5EF4-FFF2-40B4-BE49-F238E27FC236}">
              <a16:creationId xmlns:a16="http://schemas.microsoft.com/office/drawing/2014/main" id="{D4C14888-4AC6-43FA-B805-DA1CFB27F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3411" y="0"/>
          <a:ext cx="1312330" cy="104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89</xdr:col>
      <xdr:colOff>539390</xdr:colOff>
      <xdr:row>0</xdr:row>
      <xdr:rowOff>97657</xdr:rowOff>
    </xdr:from>
    <xdr:ext cx="1490565" cy="976312"/>
    <xdr:pic>
      <xdr:nvPicPr>
        <xdr:cNvPr id="3" name="12 Imagen">
          <a:extLst>
            <a:ext uri="{FF2B5EF4-FFF2-40B4-BE49-F238E27FC236}">
              <a16:creationId xmlns:a16="http://schemas.microsoft.com/office/drawing/2014/main" id="{E1F60CC8-2AFB-48E5-8096-C1CC7B6A340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351990" y="97657"/>
          <a:ext cx="1490565" cy="976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rinity\Oficina_Asesora_De_Planeacion_E_Informacion\Planeacion\Seguimientos\PAI%20-%20DECRETO%206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nproteccion-my.sharepoint.com/Users/disenounp3/Desktop/Documents/R:/BPI/SPSC/Espacios%20Fiscales/Espacios%20Fiscales%20v.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nproteccion-my.sharepoint.com/Users/disenounp3/Desktop/Documents/R:/BPI/SPSC/Espacios%20Fiscales/Espacios%20Fisca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nproteccion-my.sharepoint.com/Documents%20and%20Settings/52534345/Escritorio/REVISION%20%20%20ENTREGA%20%20PLAN%20DE%20%20ACCION%202010/PLAN%20%20DE%20ACCION%202010/OFICIAL%20DE%20FORMATOS/Anteproyecto%202009/GASTOS%202009/MGMP2008-2012%20Abril%201%20Ricardo%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unproteccion-my.sharepoint.com/Users/disenounp3/Desktop/Documents/ctorrado/METAS%20SECTOR%202006-2010/Presupuesto_2003/ejecucion/01022004_TOTAL_PND_2003_20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unproteccion-my.sharepoint.com/Users/disenounp3/Desktop/Documents/O:/Plan%20de%20Inversiones/Formato%20Plan%20de%20Inversiones%20y%20Meta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unproteccion-my.sharepoint.com/Documents%20and%20Settings/79265690/Configuraci&#243;n%20local/Archivos%20temporales%20de%20Internet/OLK68/OFICIAL%20DE%20FORMATOS/Anteproyecto%202009/GASTOS%202009/MGMP2008-2012%20Abril%201%20Ricardo%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rinity\Oficina_Asesora_De_Planeacion_E_Informacion\Planeacion\Seguimientos\Users\cielo.criollo\Desktop\PLANEACI&#211;N\Copia%20de%20Plan%20Estrategico%20Institucional%20-%20sg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A Integrado"/>
      <sheetName val="Hoja2"/>
      <sheetName val="INSTRUCTIVO"/>
      <sheetName val="Hoja1"/>
      <sheetName val="PIC"/>
      <sheetName val="Plan_Bienestar"/>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MGMP"/>
      <sheetName val="CONSOLIDADO"/>
      <sheetName val="Prog y Sub MGMP"/>
    </sheetNames>
    <sheetDataSet>
      <sheetData sheetId="0"/>
      <sheetData sheetId="1"/>
      <sheetData sheetId="2" refreshError="1">
        <row r="2">
          <cell r="B2" t="str">
            <v>Construcción Infraestructura Aeroportuaria</v>
          </cell>
          <cell r="C2" t="str">
            <v>Adecuación Infra Portuaria - Contraprestaciones Portuarias</v>
          </cell>
        </row>
        <row r="3">
          <cell r="B3" t="str">
            <v>Construcción Infraestructura Red Principal</v>
          </cell>
          <cell r="C3" t="str">
            <v>Adecuación Red Fluvial Nacional Y Rehabilitación De Muelles</v>
          </cell>
        </row>
        <row r="4">
          <cell r="B4" t="str">
            <v>Construcción Infraestructura Red Terciaria y Secundaria</v>
          </cell>
          <cell r="C4" t="str">
            <v>Adquisición Mantenimiento Vehículos y control de Inversiones para Supervisión</v>
          </cell>
        </row>
        <row r="5">
          <cell r="B5" t="str">
            <v>Construcción Red Férrea</v>
          </cell>
          <cell r="C5" t="str">
            <v>Adquisición terrenos para Construcción Infraestructura Aeroportuaria</v>
          </cell>
        </row>
        <row r="6">
          <cell r="B6" t="str">
            <v>Construcción, Mejoramiento y Mantenimiento Férreo  - Concesiones</v>
          </cell>
          <cell r="C6" t="str">
            <v>Aeropuertos Comunitarios</v>
          </cell>
        </row>
        <row r="7">
          <cell r="B7" t="str">
            <v>Construcción, Mejoramiento y Mantenimiento Vial  - Concesiones</v>
          </cell>
          <cell r="C7" t="str">
            <v>Alo</v>
          </cell>
        </row>
        <row r="8">
          <cell r="B8" t="str">
            <v>Estudios y Apoyo Técnico</v>
          </cell>
          <cell r="C8" t="str">
            <v>Apoyo Cormagdalena</v>
          </cell>
        </row>
        <row r="9">
          <cell r="B9" t="str">
            <v>Fortalecimiento Institucional</v>
          </cell>
          <cell r="C9" t="str">
            <v>Apoyo y Gestion Institucional</v>
          </cell>
        </row>
        <row r="10">
          <cell r="B10" t="str">
            <v>Mantenimiento y Mejoramiento Infraestructura Red Principal</v>
          </cell>
          <cell r="C10" t="str">
            <v>Asistencia Técnica Crédito Municipios</v>
          </cell>
        </row>
        <row r="11">
          <cell r="B11" t="str">
            <v>Mantenimiento y Mejoramiento Infraestructura Red Terciaria y Secundaria</v>
          </cell>
          <cell r="C11" t="str">
            <v>Asistencia Técnica Stms</v>
          </cell>
        </row>
        <row r="12">
          <cell r="B12" t="str">
            <v>Mantenimiento y Mejoramiento Red Férrea</v>
          </cell>
          <cell r="C12" t="str">
            <v>Briceño - Tunja - Sogamoso</v>
          </cell>
        </row>
        <row r="13">
          <cell r="B13" t="str">
            <v>Mejoramiento y Mantenimiento Infraestructura Aeroportuaria</v>
          </cell>
          <cell r="C13" t="str">
            <v>Briceño - Tunja - Sogamoso (Contrato Inicial)</v>
          </cell>
        </row>
        <row r="14">
          <cell r="B14" t="str">
            <v>Mejoramiento y Mantenimiento Red Fluvial</v>
          </cell>
          <cell r="C14" t="str">
            <v>Calle De Rodaje Y Conexiones Primera Etapa Aeropuerto El Dorado</v>
          </cell>
        </row>
        <row r="15">
          <cell r="B15" t="str">
            <v>Seguridad Aérea y Aeroportuaria</v>
          </cell>
          <cell r="C15" t="str">
            <v>Capacitación y asistencia técnica a funcionarios del Estado</v>
          </cell>
        </row>
        <row r="16">
          <cell r="B16" t="str">
            <v>Seguridad y Señalización Vial</v>
          </cell>
          <cell r="C16" t="str">
            <v>Concesiones Tercera Generación</v>
          </cell>
        </row>
        <row r="17">
          <cell r="C17" t="str">
            <v>Conservación A Través De Microempresas Y Administradores Viales</v>
          </cell>
        </row>
        <row r="18">
          <cell r="C18" t="str">
            <v>Construcción  Rehabilitación Puentes Red Terciaria</v>
          </cell>
        </row>
        <row r="19">
          <cell r="C19" t="str">
            <v>Construcción de la Variante de Caldas - Ancon Sur</v>
          </cell>
        </row>
        <row r="20">
          <cell r="C20" t="str">
            <v>Construcción Infraestructura Aeroportuaria</v>
          </cell>
        </row>
        <row r="21">
          <cell r="C21" t="str">
            <v xml:space="preserve">Construcción Puentes Red Troncal </v>
          </cell>
        </row>
        <row r="22">
          <cell r="C22" t="str">
            <v>Corredores De Mantenimiento Integral</v>
          </cell>
        </row>
        <row r="23">
          <cell r="C23" t="str">
            <v>Doble calzada Bucaramanga - Cúcuta</v>
          </cell>
        </row>
        <row r="24">
          <cell r="C24" t="str">
            <v>Emergencias</v>
          </cell>
        </row>
        <row r="25">
          <cell r="C25" t="str">
            <v xml:space="preserve">Estudio Diseño obras de Protección Golfo de Morrosquillo </v>
          </cell>
        </row>
        <row r="26">
          <cell r="C26" t="str">
            <v>Estudios Estructuración Concesiones</v>
          </cell>
        </row>
        <row r="27">
          <cell r="C27" t="str">
            <v>Estudios Levantamiento De Información Vial Y Gestión Predial Invias</v>
          </cell>
        </row>
        <row r="28">
          <cell r="C28" t="str">
            <v>Infraestructura Administrativa</v>
          </cell>
        </row>
        <row r="29">
          <cell r="C29" t="str">
            <v>Intercambiador de Acevedo</v>
          </cell>
        </row>
        <row r="30">
          <cell r="C30" t="str">
            <v>Investigaciones y estudios</v>
          </cell>
        </row>
        <row r="31">
          <cell r="C31" t="str">
            <v>Las Animas - Nuqui</v>
          </cell>
        </row>
        <row r="32">
          <cell r="C32" t="str">
            <v>Mantenimiento Infraestructura Aeroportuaria</v>
          </cell>
        </row>
        <row r="33">
          <cell r="C33" t="str">
            <v xml:space="preserve">Mantenimiento Vial </v>
          </cell>
        </row>
        <row r="34">
          <cell r="C34" t="str">
            <v>Mantenimiento Vial - Fondo Gasolina</v>
          </cell>
        </row>
        <row r="35">
          <cell r="C35" t="str">
            <v>Mejoramiento de la Vía Simón Bolívar - Anchicayà</v>
          </cell>
        </row>
        <row r="36">
          <cell r="C36" t="str">
            <v>Mejoramiento Red vial Departamental, Municipal y Competitividad</v>
          </cell>
        </row>
        <row r="37">
          <cell r="C37" t="str">
            <v>Mejoramiento Tumaco - Pasto - Mocoa (incluye variante San Francisco)</v>
          </cell>
        </row>
        <row r="38">
          <cell r="C38" t="str">
            <v>Mejoramiento vías Departamentales</v>
          </cell>
        </row>
        <row r="39">
          <cell r="C39" t="str">
            <v>Navegabilidad Río Meta</v>
          </cell>
        </row>
        <row r="40">
          <cell r="C40" t="str">
            <v>Obras Complementarias</v>
          </cell>
        </row>
        <row r="41">
          <cell r="C41" t="str">
            <v>Obras Hidráulicas De La Mojana</v>
          </cell>
        </row>
        <row r="42">
          <cell r="C42" t="str">
            <v>Plan de Repavimentación vial</v>
          </cell>
        </row>
        <row r="43">
          <cell r="C43" t="str">
            <v>Programa 2500 Km</v>
          </cell>
        </row>
        <row r="44">
          <cell r="C44" t="str">
            <v>Red Terciaria</v>
          </cell>
        </row>
        <row r="45">
          <cell r="C45" t="str">
            <v xml:space="preserve">Rehabilitación De Vías Férreas </v>
          </cell>
        </row>
        <row r="46">
          <cell r="C46" t="str">
            <v>Rehabilitación De Vías Férreas - Concesiones</v>
          </cell>
        </row>
        <row r="47">
          <cell r="C47" t="str">
            <v xml:space="preserve">Rehabilitación Puentes Red Troncal </v>
          </cell>
        </row>
        <row r="48">
          <cell r="C48" t="str">
            <v xml:space="preserve">Rumichaca - Pasto </v>
          </cell>
        </row>
        <row r="49">
          <cell r="C49" t="str">
            <v>Segundo Túnel II CENTENARIO</v>
          </cell>
        </row>
        <row r="50">
          <cell r="C50" t="str">
            <v>Seguridad Aérea</v>
          </cell>
        </row>
        <row r="51">
          <cell r="C51" t="str">
            <v>Seguridad Aeroportuaria</v>
          </cell>
        </row>
        <row r="52">
          <cell r="C52" t="str">
            <v>Seguridad Vial</v>
          </cell>
        </row>
        <row r="53">
          <cell r="C53" t="str">
            <v>Señalización vial</v>
          </cell>
        </row>
        <row r="54">
          <cell r="C54" t="str">
            <v>Sistemas de información</v>
          </cell>
        </row>
        <row r="55">
          <cell r="C55" t="str">
            <v>Túnel II CENTENARIO Primera Etapa</v>
          </cell>
        </row>
        <row r="56">
          <cell r="C56" t="str">
            <v>Variante de Santa Marta</v>
          </cell>
        </row>
        <row r="57">
          <cell r="C57" t="str">
            <v>Vía Bogota - Girardot</v>
          </cell>
        </row>
        <row r="58">
          <cell r="C58" t="str">
            <v>Vía Buga - Buenaventura</v>
          </cell>
        </row>
        <row r="59">
          <cell r="C59" t="str">
            <v>Vías para la Competitividad</v>
          </cell>
        </row>
        <row r="60">
          <cell r="C60" t="str">
            <v>Vias para la Competitividad</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_Cod"/>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MGMP"/>
      <sheetName val="CONSOLIDADO"/>
      <sheetName val="Prog y Sub MGMP"/>
    </sheetNames>
    <sheetDataSet>
      <sheetData sheetId="0"/>
      <sheetData sheetId="1"/>
      <sheetData sheetId="2">
        <row r="2">
          <cell r="B2" t="str">
            <v>Construcción Infraestructura Aeroportuaria</v>
          </cell>
          <cell r="C2" t="str">
            <v>Adecuación Infra Portuaria - Contraprestaciones Portuarias</v>
          </cell>
        </row>
        <row r="3">
          <cell r="B3" t="str">
            <v>Construcción Infraestructura Red Principal</v>
          </cell>
          <cell r="C3" t="str">
            <v>Adecuación Red Fluvial Nacional Y Rehabilitación De Muelles</v>
          </cell>
        </row>
        <row r="4">
          <cell r="B4" t="str">
            <v>Construcción Infraestructura Red Terciaria y Secundaria</v>
          </cell>
          <cell r="C4" t="str">
            <v>Adquisición Mantenimiento Vehículos y control de Inversiones para Supervisión</v>
          </cell>
        </row>
        <row r="5">
          <cell r="B5" t="str">
            <v>Construcción Red Férrea</v>
          </cell>
          <cell r="C5" t="str">
            <v>Adquisición terrenos para Construcción Infraestructura Aeroportuaria</v>
          </cell>
        </row>
        <row r="6">
          <cell r="B6" t="str">
            <v>Construcción, Mejoramiento y Mantenimiento Férreo  - Concesiones</v>
          </cell>
          <cell r="C6" t="str">
            <v>Aeropuertos Comunitarios</v>
          </cell>
        </row>
        <row r="7">
          <cell r="B7" t="str">
            <v>Construcción, Mejoramiento y Mantenimiento Vial  - Concesiones</v>
          </cell>
          <cell r="C7" t="str">
            <v>Alo</v>
          </cell>
        </row>
        <row r="8">
          <cell r="B8" t="str">
            <v>Estudios y Apoyo Técnico</v>
          </cell>
          <cell r="C8" t="str">
            <v>Apoyo Cormagdalena</v>
          </cell>
        </row>
        <row r="9">
          <cell r="B9" t="str">
            <v>Fortalecimiento Institucional</v>
          </cell>
          <cell r="C9" t="str">
            <v>Apoyo y Gestion Institucional</v>
          </cell>
        </row>
        <row r="10">
          <cell r="B10" t="str">
            <v>Mantenimiento y Mejoramiento Infraestructura Red Principal</v>
          </cell>
          <cell r="C10" t="str">
            <v>Asistencia Técnica Crédito Municipios</v>
          </cell>
        </row>
        <row r="11">
          <cell r="B11" t="str">
            <v>Mantenimiento y Mejoramiento Infraestructura Red Terciaria y Secundaria</v>
          </cell>
          <cell r="C11" t="str">
            <v>Asistencia Técnica Stms</v>
          </cell>
        </row>
        <row r="12">
          <cell r="B12" t="str">
            <v>Mantenimiento y Mejoramiento Red Férrea</v>
          </cell>
          <cell r="C12" t="str">
            <v>Briceño - Tunja - Sogamoso</v>
          </cell>
        </row>
        <row r="13">
          <cell r="B13" t="str">
            <v>Mejoramiento y Mantenimiento Infraestructura Aeroportuaria</v>
          </cell>
          <cell r="C13" t="str">
            <v>Briceño - Tunja - Sogamoso (Contrato Inicial)</v>
          </cell>
        </row>
        <row r="14">
          <cell r="B14" t="str">
            <v>Mejoramiento y Mantenimiento Red Fluvial</v>
          </cell>
          <cell r="C14" t="str">
            <v>Calle De Rodaje Y Conexiones Primera Etapa Aeropuerto El Dorado</v>
          </cell>
        </row>
        <row r="15">
          <cell r="B15" t="str">
            <v>Seguridad Aérea y Aeroportuaria</v>
          </cell>
          <cell r="C15" t="str">
            <v>Capacitación y asistencia técnica a funcionarios del Estado</v>
          </cell>
        </row>
        <row r="16">
          <cell r="B16" t="str">
            <v>Seguridad y Señalización Vial</v>
          </cell>
          <cell r="C16" t="str">
            <v>Concesiones Tercera Generación</v>
          </cell>
        </row>
        <row r="17">
          <cell r="C17" t="str">
            <v>Conservación A Través De Microempresas Y Administradores Viales</v>
          </cell>
        </row>
        <row r="18">
          <cell r="C18" t="str">
            <v>Construcción  Rehabilitación Puentes Red Terciaria</v>
          </cell>
        </row>
        <row r="19">
          <cell r="C19" t="str">
            <v>Construcción de la Variante de Caldas - Ancon Sur</v>
          </cell>
        </row>
        <row r="20">
          <cell r="C20" t="str">
            <v>Construcción Infraestructura Aeroportuaria</v>
          </cell>
        </row>
        <row r="21">
          <cell r="C21" t="str">
            <v xml:space="preserve">Construcción Puentes Red Troncal </v>
          </cell>
        </row>
        <row r="22">
          <cell r="C22" t="str">
            <v>Corredores De Mantenimiento Integral</v>
          </cell>
        </row>
        <row r="23">
          <cell r="C23" t="str">
            <v>Doble calzada Bucaramanga - Cúcuta</v>
          </cell>
        </row>
        <row r="24">
          <cell r="C24" t="str">
            <v>Emergencias</v>
          </cell>
        </row>
        <row r="25">
          <cell r="C25" t="str">
            <v xml:space="preserve">Estudio Diseño obras de Protección Golfo de Morrosquillo </v>
          </cell>
        </row>
        <row r="26">
          <cell r="C26" t="str">
            <v>Estudios Estructuración Concesiones</v>
          </cell>
        </row>
        <row r="27">
          <cell r="C27" t="str">
            <v>Estudios Levantamiento De Información Vial Y Gestión Predial Invias</v>
          </cell>
        </row>
        <row r="28">
          <cell r="C28" t="str">
            <v>Infraestructura Administrativa</v>
          </cell>
        </row>
        <row r="29">
          <cell r="C29" t="str">
            <v>Intercambiador de Acevedo</v>
          </cell>
        </row>
        <row r="30">
          <cell r="C30" t="str">
            <v>Investigaciones y estudios</v>
          </cell>
        </row>
        <row r="31">
          <cell r="C31" t="str">
            <v>Las Animas - Nuqui</v>
          </cell>
        </row>
        <row r="32">
          <cell r="C32" t="str">
            <v>Mantenimiento Infraestructura Aeroportuaria</v>
          </cell>
        </row>
        <row r="33">
          <cell r="C33" t="str">
            <v xml:space="preserve">Mantenimiento Vial </v>
          </cell>
        </row>
        <row r="34">
          <cell r="C34" t="str">
            <v>Mantenimiento Vial - Fondo Gasolina</v>
          </cell>
        </row>
        <row r="35">
          <cell r="C35" t="str">
            <v>Mejoramiento de la Vía Simón Bolívar - Anchicayà</v>
          </cell>
        </row>
        <row r="36">
          <cell r="C36" t="str">
            <v>Mejoramiento Red vial Departamental, Municipal y Competitividad</v>
          </cell>
        </row>
        <row r="37">
          <cell r="C37" t="str">
            <v>Mejoramiento Tumaco - Pasto - Mocoa (incluye variante San Francisco)</v>
          </cell>
        </row>
        <row r="38">
          <cell r="C38" t="str">
            <v>Mejoramiento vías Departamentales</v>
          </cell>
        </row>
        <row r="39">
          <cell r="C39" t="str">
            <v>Navegabilidad Río Meta</v>
          </cell>
        </row>
        <row r="40">
          <cell r="C40" t="str">
            <v>Obras Complementarias</v>
          </cell>
        </row>
        <row r="41">
          <cell r="C41" t="str">
            <v>Obras Hidráulicas De La Mojana</v>
          </cell>
        </row>
        <row r="42">
          <cell r="C42" t="str">
            <v>Plan de Repavimentación vial</v>
          </cell>
        </row>
        <row r="43">
          <cell r="C43" t="str">
            <v>Programa 2500 Km</v>
          </cell>
        </row>
        <row r="44">
          <cell r="C44" t="str">
            <v>Red Terciaria</v>
          </cell>
        </row>
        <row r="45">
          <cell r="C45" t="str">
            <v xml:space="preserve">Rehabilitación De Vías Férreas </v>
          </cell>
        </row>
        <row r="46">
          <cell r="C46" t="str">
            <v>Rehabilitación De Vías Férreas - Concesiones</v>
          </cell>
        </row>
        <row r="47">
          <cell r="C47" t="str">
            <v xml:space="preserve">Rehabilitación Puentes Red Troncal </v>
          </cell>
        </row>
        <row r="48">
          <cell r="C48" t="str">
            <v xml:space="preserve">Rumichaca - Pasto </v>
          </cell>
        </row>
        <row r="49">
          <cell r="C49" t="str">
            <v>Segundo Túnel II CENTENARIO</v>
          </cell>
        </row>
        <row r="50">
          <cell r="C50" t="str">
            <v>Seguridad Aérea</v>
          </cell>
        </row>
        <row r="51">
          <cell r="C51" t="str">
            <v>Seguridad Aeroportuaria</v>
          </cell>
        </row>
        <row r="52">
          <cell r="C52" t="str">
            <v>Seguridad Vial</v>
          </cell>
        </row>
        <row r="53">
          <cell r="C53" t="str">
            <v>Señalización vial</v>
          </cell>
        </row>
        <row r="54">
          <cell r="C54" t="str">
            <v>Sistemas de información</v>
          </cell>
        </row>
        <row r="55">
          <cell r="C55" t="str">
            <v>Túnel II CENTENARIO Primera Etapa</v>
          </cell>
        </row>
        <row r="56">
          <cell r="C56" t="str">
            <v>Variante de Santa Marta</v>
          </cell>
        </row>
        <row r="57">
          <cell r="C57" t="str">
            <v>Vía Bogota - Girardot</v>
          </cell>
        </row>
        <row r="58">
          <cell r="C58" t="str">
            <v>Vía Buga - Buenaventura</v>
          </cell>
        </row>
        <row r="59">
          <cell r="C59" t="str">
            <v>Vías para la Competitividad</v>
          </cell>
        </row>
        <row r="60">
          <cell r="C60" t="str">
            <v>Vias para la Competitividad</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I I Trim"/>
      <sheetName val="PEI II Trim"/>
      <sheetName val="Analisis ITRIM"/>
      <sheetName val="ANALISIS II TRIM"/>
      <sheetName val="Grafico del Informe de Congreso"/>
      <sheetName val="INSTRUCTIVO"/>
      <sheetName val="Estado de Entrega de Sgto"/>
      <sheetName val="CONDICIONALES"/>
      <sheetName val="Dat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file:///\\172.16.68.94\Users\julian.gualdron\Desktop\Carpeta%20compartida%20Julian\BASES%20ACCESS" TargetMode="External"/><Relationship Id="rId13" Type="http://schemas.openxmlformats.org/officeDocument/2006/relationships/printerSettings" Target="../printerSettings/printerSettings1.bin"/><Relationship Id="rId3" Type="http://schemas.openxmlformats.org/officeDocument/2006/relationships/hyperlink" Target="https://www.unp.gov.co/planeacion/Documents/PLAN%20ANTICORRUPCIO%CC%81N%202018%20(003).pdf" TargetMode="External"/><Relationship Id="rId7" Type="http://schemas.openxmlformats.org/officeDocument/2006/relationships/hyperlink" Target="https://unproteccion-my.sharepoint.com/personal/yulieth_villamizar_unp_gov_co/Documents/DOCS_PLANEACION/3.%20TABLERO%20DE%20MANDO%20-%20INDICADORES%20DE%20GESTION/INDICADORES/INDICADORES%202018/1.%20INDICADORES%20DE%20GESTI&#210;N%20GER%202018" TargetMode="External"/><Relationship Id="rId12" Type="http://schemas.openxmlformats.org/officeDocument/2006/relationships/hyperlink" Target="https://www.unp.gov.co/componentes/Documents/informe-de-rendicion-de-cuentas.pdf" TargetMode="External"/><Relationship Id="rId2" Type="http://schemas.openxmlformats.org/officeDocument/2006/relationships/hyperlink" Target="file:///\\trinity\Enlace_Calidad_SER\12.%20INDICADORES%20DE%20GESTION%20TABLERO%20DE%20MANDO\INDICADORES\INDICADORES%202018\1.%20INDICADORES%20DE%20GESTI&#210;N%20GER%202018%20%20%20%20" TargetMode="External"/><Relationship Id="rId16" Type="http://schemas.openxmlformats.org/officeDocument/2006/relationships/comments" Target="../comments1.xml"/><Relationship Id="rId1" Type="http://schemas.openxmlformats.org/officeDocument/2006/relationships/hyperlink" Target="https://spi.dnp.gov.co/Proces/ReporteControl.aspx?id=img_Consultar%20SeguimientoToda%20la%20documentaci&#243;n%20de%20reuniones%20de%20acercamiento%20con%20los%20colectivos,%20talleres%20de%20evaluaci&#243;n%20de%20riesgo%20a%20los%20colectivos%20y%20presentaci&#243;n%20de%20%20(2)%20casos%20a%20CERREM%20se%20encuentran%20archivadas%20en%20el%20&#225;rea%20de%20la%20Subdirecci&#243;n%20de%20Evaluaci&#243;n%20de%20riesgos%20&#225;rea%20de%20Colectivos.%20En%20%20cuanto%20a%20la%20documentacion%20de%20gestion%20documental%20%20reposa%20en%20la%20secretaria%20general%20%20grupo%20de%20gestion%20administrativa" TargetMode="External"/><Relationship Id="rId6" Type="http://schemas.openxmlformats.org/officeDocument/2006/relationships/hyperlink" Target="file:///\\172.16.68.94\Users\julian.gualdron\Desktop\Carpeta%20compartida%20Julian\BASES%20ACCESS" TargetMode="External"/><Relationship Id="rId11" Type="http://schemas.openxmlformats.org/officeDocument/2006/relationships/hyperlink" Target="https://www.unp.gov.co/componentes/Documents/EVALUACIO%CC%81N%20Y%20DIAGNOSTICO.pdf" TargetMode="External"/><Relationship Id="rId5" Type="http://schemas.openxmlformats.org/officeDocument/2006/relationships/hyperlink" Target="https://www.unp.gov.co/planeacion/Documents/Informe%20de%20Seguimiento%20de%20Indicadores%20Tablero%20de%20Mando%20I%20Trimestre%202018.pdf" TargetMode="External"/><Relationship Id="rId15" Type="http://schemas.openxmlformats.org/officeDocument/2006/relationships/vmlDrawing" Target="../drawings/vmlDrawing1.vml"/><Relationship Id="rId10" Type="http://schemas.openxmlformats.org/officeDocument/2006/relationships/hyperlink" Target="https://www.unp.gov.co/componentes/Documents/EVALUACIO%CC%81N%20Y%20DIAGNOSTICO.pdf" TargetMode="External"/><Relationship Id="rId4" Type="http://schemas.openxmlformats.org/officeDocument/2006/relationships/hyperlink" Target="https://www.unp.gov.co/planeacion/Documents/SGTO-P-ANTIC-ATEN-CIUD-Q1-2018.pdf" TargetMode="External"/><Relationship Id="rId9" Type="http://schemas.openxmlformats.org/officeDocument/2006/relationships/hyperlink" Target="https://www.unp.gov.co/informes-de-gestion1"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27ABF-3FEC-4717-8F42-77DDA3B02081}">
  <dimension ref="A1:CO268"/>
  <sheetViews>
    <sheetView tabSelected="1" zoomScaleNormal="100" zoomScaleSheetLayoutView="80" workbookViewId="0">
      <selection activeCell="D9" sqref="D9"/>
    </sheetView>
  </sheetViews>
  <sheetFormatPr baseColWidth="10" defaultColWidth="11.42578125" defaultRowHeight="11.25" x14ac:dyDescent="0.25"/>
  <cols>
    <col min="1" max="1" width="17.28515625" style="181" customWidth="1"/>
    <col min="2" max="2" width="28.5703125" style="8" customWidth="1"/>
    <col min="3" max="3" width="16.42578125" style="8" customWidth="1"/>
    <col min="4" max="4" width="18.28515625" style="8" customWidth="1"/>
    <col min="5" max="5" width="14.28515625" style="182" customWidth="1"/>
    <col min="6" max="6" width="39.7109375" style="8" customWidth="1"/>
    <col min="7" max="7" width="30.7109375" style="8" customWidth="1"/>
    <col min="8" max="8" width="50.140625" style="8" customWidth="1"/>
    <col min="9" max="9" width="7.85546875" style="8" customWidth="1"/>
    <col min="10" max="10" width="6.5703125" style="182" customWidth="1"/>
    <col min="11" max="11" width="6.140625" style="182" customWidth="1"/>
    <col min="12" max="12" width="23.140625" style="8" customWidth="1"/>
    <col min="13" max="14" width="5.7109375" style="8" customWidth="1"/>
    <col min="15" max="15" width="7.5703125" style="8" customWidth="1"/>
    <col min="16" max="28" width="5.7109375" style="8" customWidth="1"/>
    <col min="29" max="29" width="21.42578125" style="8" customWidth="1"/>
    <col min="30" max="31" width="5.7109375" style="182" customWidth="1"/>
    <col min="32" max="32" width="29.5703125" style="8" customWidth="1"/>
    <col min="33" max="33" width="16.5703125" style="8" customWidth="1"/>
    <col min="34" max="34" width="22" style="8" customWidth="1"/>
    <col min="35" max="36" width="12" style="72" customWidth="1"/>
    <col min="37" max="38" width="15" style="8" customWidth="1"/>
    <col min="39" max="39" width="10.85546875" style="8" customWidth="1"/>
    <col min="40" max="40" width="11.42578125" style="8" customWidth="1"/>
    <col min="41" max="42" width="7.5703125" style="8" customWidth="1"/>
    <col min="43" max="43" width="8.7109375" style="8" customWidth="1"/>
    <col min="44" max="44" width="9.5703125" style="8" customWidth="1"/>
    <col min="45" max="45" width="8" style="8" customWidth="1"/>
    <col min="46" max="46" width="8.42578125" style="8" customWidth="1"/>
    <col min="47" max="47" width="9.85546875" style="8" customWidth="1"/>
    <col min="48" max="48" width="9" style="8" customWidth="1"/>
    <col min="49" max="49" width="9.140625" style="8" customWidth="1"/>
    <col min="50" max="50" width="4.7109375" style="72" customWidth="1"/>
    <col min="51" max="51" width="6.7109375" style="72" customWidth="1"/>
    <col min="52" max="52" width="11.140625" style="8" customWidth="1"/>
    <col min="53" max="53" width="9.42578125" style="8" customWidth="1"/>
    <col min="54" max="54" width="7.85546875" style="8" customWidth="1"/>
    <col min="55" max="55" width="8.5703125" style="8" customWidth="1"/>
    <col min="56" max="56" width="7.5703125" style="8" customWidth="1"/>
    <col min="57" max="59" width="5.5703125" style="8" customWidth="1"/>
    <col min="60" max="60" width="8.85546875" style="8" customWidth="1"/>
    <col min="61" max="64" width="7" style="8" customWidth="1"/>
    <col min="65" max="65" width="6.140625" style="8" customWidth="1"/>
    <col min="66" max="66" width="7.28515625" style="182" customWidth="1"/>
    <col min="67" max="67" width="16.7109375" style="8" customWidth="1"/>
    <col min="68" max="68" width="22.7109375" style="8" customWidth="1"/>
    <col min="69" max="69" width="33" style="8" customWidth="1"/>
    <col min="70" max="70" width="30.140625" style="8" customWidth="1"/>
    <col min="71" max="71" width="32" style="8" customWidth="1"/>
    <col min="72" max="72" width="41.85546875" style="8" customWidth="1"/>
    <col min="73" max="73" width="6.5703125" style="221" customWidth="1"/>
    <col min="74" max="74" width="17" style="8" customWidth="1"/>
    <col min="75" max="75" width="19.7109375" style="8" customWidth="1"/>
    <col min="76" max="76" width="42.42578125" style="8" customWidth="1"/>
    <col min="77" max="77" width="73.28515625" style="8" customWidth="1"/>
    <col min="78" max="78" width="61.28515625" style="8" customWidth="1"/>
    <col min="79" max="79" width="78.42578125" style="8" customWidth="1"/>
    <col min="80" max="80" width="8" style="184" customWidth="1"/>
    <col min="81" max="82" width="13.85546875" style="8" customWidth="1"/>
    <col min="83" max="83" width="63.140625" style="8" customWidth="1"/>
    <col min="84" max="84" width="39.140625" style="8" customWidth="1"/>
    <col min="85" max="85" width="92.5703125" style="8" customWidth="1"/>
    <col min="86" max="86" width="56.85546875" style="8" customWidth="1"/>
    <col min="87" max="89" width="6.28515625" style="8" customWidth="1"/>
    <col min="90" max="16384" width="11.42578125" style="8"/>
  </cols>
  <sheetData>
    <row r="1" spans="1:93" ht="24" customHeight="1" x14ac:dyDescent="0.25">
      <c r="A1" s="1"/>
      <c r="B1" s="2"/>
      <c r="C1" s="2"/>
      <c r="D1" s="3"/>
      <c r="E1" s="4" t="s">
        <v>0</v>
      </c>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5"/>
      <c r="BV1" s="4"/>
      <c r="BW1" s="4"/>
      <c r="BX1" s="4"/>
      <c r="BY1" s="4"/>
      <c r="BZ1" s="4"/>
      <c r="CA1" s="4"/>
      <c r="CB1" s="6"/>
      <c r="CC1" s="4"/>
      <c r="CD1" s="4"/>
      <c r="CE1" s="4"/>
      <c r="CF1" s="4"/>
      <c r="CG1" s="4"/>
      <c r="CH1" s="4"/>
      <c r="CI1" s="4"/>
      <c r="CJ1" s="4"/>
      <c r="CK1" s="7"/>
      <c r="CL1" s="7"/>
      <c r="CM1" s="7"/>
      <c r="CN1" s="7"/>
      <c r="CO1" s="7"/>
    </row>
    <row r="2" spans="1:93" ht="36" customHeight="1" x14ac:dyDescent="0.25">
      <c r="A2" s="1"/>
      <c r="B2" s="2"/>
      <c r="C2" s="2"/>
      <c r="D2" s="3"/>
      <c r="E2" s="4" t="s">
        <v>1</v>
      </c>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5"/>
      <c r="BV2" s="4"/>
      <c r="BW2" s="4"/>
      <c r="BX2" s="4"/>
      <c r="BY2" s="4"/>
      <c r="BZ2" s="4"/>
      <c r="CA2" s="4"/>
      <c r="CB2" s="6"/>
      <c r="CC2" s="4"/>
      <c r="CD2" s="4"/>
      <c r="CE2" s="4"/>
      <c r="CF2" s="4"/>
      <c r="CG2" s="4"/>
      <c r="CH2" s="4"/>
      <c r="CI2" s="4"/>
      <c r="CJ2" s="4"/>
      <c r="CK2" s="7"/>
      <c r="CL2" s="7"/>
      <c r="CM2" s="7"/>
      <c r="CN2" s="7"/>
      <c r="CO2" s="7"/>
    </row>
    <row r="3" spans="1:93" ht="24" customHeight="1" x14ac:dyDescent="0.25">
      <c r="A3" s="9"/>
      <c r="B3" s="10"/>
      <c r="C3" s="10"/>
      <c r="D3" s="11"/>
      <c r="E3" s="4" t="s">
        <v>2</v>
      </c>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5"/>
      <c r="BV3" s="4"/>
      <c r="BW3" s="4"/>
      <c r="BX3" s="4"/>
      <c r="BY3" s="4"/>
      <c r="BZ3" s="4"/>
      <c r="CA3" s="4"/>
      <c r="CB3" s="6"/>
      <c r="CC3" s="4"/>
      <c r="CD3" s="4"/>
      <c r="CE3" s="4"/>
      <c r="CF3" s="4"/>
      <c r="CG3" s="4"/>
      <c r="CH3" s="4"/>
      <c r="CI3" s="4"/>
      <c r="CJ3" s="4"/>
      <c r="CK3" s="12"/>
      <c r="CL3" s="12"/>
      <c r="CM3" s="12"/>
      <c r="CN3" s="12"/>
      <c r="CO3" s="12"/>
    </row>
    <row r="4" spans="1:93" ht="12" customHeight="1" x14ac:dyDescent="0.25">
      <c r="A4" s="13" t="s">
        <v>3</v>
      </c>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t="s">
        <v>4</v>
      </c>
      <c r="AG4" s="13"/>
      <c r="AH4" s="13"/>
      <c r="AI4" s="13"/>
      <c r="AJ4" s="1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5"/>
      <c r="BV4" s="4"/>
      <c r="BW4" s="4"/>
      <c r="BX4" s="4"/>
      <c r="BY4" s="4"/>
      <c r="BZ4" s="4"/>
      <c r="CA4" s="4"/>
      <c r="CB4" s="6"/>
      <c r="CC4" s="4"/>
      <c r="CD4" s="4"/>
      <c r="CE4" s="4"/>
      <c r="CF4" s="4"/>
      <c r="CG4" s="4"/>
      <c r="CH4" s="4"/>
      <c r="CI4" s="4"/>
      <c r="CJ4" s="4"/>
      <c r="CK4" s="4"/>
      <c r="CL4" s="4"/>
      <c r="CM4" s="4"/>
      <c r="CN4" s="4"/>
      <c r="CO4" s="4"/>
    </row>
    <row r="5" spans="1:93" ht="12" customHeight="1" x14ac:dyDescent="0.25">
      <c r="A5" s="13" t="s">
        <v>5</v>
      </c>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5"/>
      <c r="BV5" s="4"/>
      <c r="BW5" s="4"/>
      <c r="BX5" s="4"/>
      <c r="BY5" s="4"/>
      <c r="BZ5" s="4"/>
      <c r="CA5" s="4"/>
      <c r="CB5" s="6"/>
      <c r="CC5" s="4"/>
      <c r="CD5" s="4"/>
      <c r="CE5" s="4"/>
      <c r="CF5" s="4"/>
      <c r="CG5" s="4"/>
      <c r="CH5" s="4"/>
      <c r="CI5" s="4"/>
      <c r="CJ5" s="4"/>
      <c r="CK5" s="4"/>
      <c r="CL5" s="4"/>
      <c r="CM5" s="4"/>
      <c r="CN5" s="4"/>
      <c r="CO5" s="4"/>
    </row>
    <row r="6" spans="1:93" x14ac:dyDescent="0.2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5"/>
      <c r="BV6" s="4"/>
      <c r="BW6" s="4"/>
      <c r="BX6" s="4"/>
      <c r="BY6" s="4"/>
      <c r="BZ6" s="4"/>
      <c r="CA6" s="4"/>
      <c r="CB6" s="6"/>
      <c r="CC6" s="4"/>
      <c r="CD6" s="4"/>
      <c r="CE6" s="4"/>
      <c r="CF6" s="4"/>
      <c r="CG6" s="4"/>
      <c r="CH6" s="4"/>
      <c r="CI6" s="4"/>
      <c r="CJ6" s="4"/>
      <c r="CK6" s="4"/>
      <c r="CL6" s="4"/>
      <c r="CM6" s="4"/>
      <c r="CN6" s="4"/>
      <c r="CO6" s="4"/>
    </row>
    <row r="7" spans="1:93" ht="62.25" customHeight="1" x14ac:dyDescent="0.25">
      <c r="A7" s="15" t="s">
        <v>6</v>
      </c>
      <c r="B7" s="15"/>
      <c r="C7" s="15"/>
      <c r="D7" s="16" t="s">
        <v>7</v>
      </c>
      <c r="E7" s="16" t="s">
        <v>8</v>
      </c>
      <c r="F7" s="15" t="s">
        <v>9</v>
      </c>
      <c r="G7" s="15"/>
      <c r="H7" s="15" t="s">
        <v>10</v>
      </c>
      <c r="I7" s="15"/>
      <c r="J7" s="15"/>
      <c r="K7" s="15"/>
      <c r="L7" s="15"/>
      <c r="M7" s="15" t="s">
        <v>11</v>
      </c>
      <c r="N7" s="15"/>
      <c r="O7" s="15"/>
      <c r="P7" s="15"/>
      <c r="Q7" s="17" t="s">
        <v>12</v>
      </c>
      <c r="R7" s="17"/>
      <c r="S7" s="17"/>
      <c r="T7" s="17"/>
      <c r="U7" s="17"/>
      <c r="V7" s="17"/>
      <c r="W7" s="17"/>
      <c r="X7" s="17"/>
      <c r="Y7" s="17"/>
      <c r="Z7" s="17"/>
      <c r="AA7" s="17"/>
      <c r="AB7" s="17"/>
      <c r="AC7" s="15" t="s">
        <v>13</v>
      </c>
      <c r="AD7" s="15"/>
      <c r="AE7" s="15"/>
      <c r="AF7" s="15"/>
      <c r="AG7" s="18"/>
      <c r="AH7" s="18"/>
      <c r="AI7" s="18" t="s">
        <v>14</v>
      </c>
      <c r="AJ7" s="18"/>
      <c r="AK7" s="18"/>
      <c r="AL7" s="18"/>
      <c r="AM7" s="18"/>
      <c r="AN7" s="18"/>
      <c r="AO7" s="18"/>
      <c r="AP7" s="18"/>
      <c r="AQ7" s="18"/>
      <c r="AR7" s="18"/>
      <c r="AS7" s="18"/>
      <c r="AT7" s="18"/>
      <c r="AU7" s="18"/>
      <c r="AV7" s="18"/>
      <c r="AW7" s="18"/>
      <c r="AX7" s="19" t="s">
        <v>15</v>
      </c>
      <c r="AY7" s="19"/>
      <c r="AZ7" s="20" t="s">
        <v>16</v>
      </c>
      <c r="BA7" s="20"/>
      <c r="BB7" s="20"/>
      <c r="BC7" s="20"/>
      <c r="BD7" s="20"/>
      <c r="BE7" s="20"/>
      <c r="BF7" s="20"/>
      <c r="BG7" s="20"/>
      <c r="BH7" s="20"/>
      <c r="BI7" s="20"/>
      <c r="BJ7" s="20"/>
      <c r="BK7" s="20"/>
      <c r="BL7" s="20"/>
      <c r="BM7" s="20"/>
      <c r="BN7" s="20"/>
      <c r="BO7" s="20"/>
      <c r="BP7" s="20"/>
      <c r="BQ7" s="20"/>
      <c r="BR7" s="20"/>
      <c r="BS7" s="20"/>
      <c r="BT7" s="20"/>
      <c r="BU7" s="5"/>
      <c r="BV7" s="20"/>
      <c r="BW7" s="20"/>
      <c r="BX7" s="20"/>
      <c r="BY7" s="20"/>
      <c r="BZ7" s="20"/>
      <c r="CA7" s="20"/>
      <c r="CB7" s="21"/>
      <c r="CC7" s="20"/>
      <c r="CD7" s="20"/>
      <c r="CE7" s="20"/>
      <c r="CF7" s="20"/>
      <c r="CG7" s="20"/>
      <c r="CH7" s="20"/>
      <c r="CI7" s="20"/>
      <c r="CJ7" s="20"/>
      <c r="CK7" s="20"/>
      <c r="CL7" s="20"/>
      <c r="CM7" s="20"/>
      <c r="CN7" s="20"/>
      <c r="CO7" s="20"/>
    </row>
    <row r="8" spans="1:93" ht="151.5" customHeight="1" x14ac:dyDescent="0.25">
      <c r="A8" s="22" t="s">
        <v>17</v>
      </c>
      <c r="B8" s="16" t="s">
        <v>18</v>
      </c>
      <c r="C8" s="16" t="s">
        <v>19</v>
      </c>
      <c r="D8" s="16" t="s">
        <v>20</v>
      </c>
      <c r="E8" s="23" t="s">
        <v>21</v>
      </c>
      <c r="F8" s="16" t="s">
        <v>22</v>
      </c>
      <c r="G8" s="16" t="s">
        <v>23</v>
      </c>
      <c r="H8" s="16" t="s">
        <v>24</v>
      </c>
      <c r="I8" s="23" t="s">
        <v>25</v>
      </c>
      <c r="J8" s="23" t="s">
        <v>26</v>
      </c>
      <c r="K8" s="23" t="s">
        <v>27</v>
      </c>
      <c r="L8" s="16" t="s">
        <v>28</v>
      </c>
      <c r="M8" s="23">
        <v>2015</v>
      </c>
      <c r="N8" s="23">
        <v>2016</v>
      </c>
      <c r="O8" s="23">
        <v>2017</v>
      </c>
      <c r="P8" s="23">
        <v>2018</v>
      </c>
      <c r="Q8" s="23" t="s">
        <v>29</v>
      </c>
      <c r="R8" s="23" t="s">
        <v>30</v>
      </c>
      <c r="S8" s="23" t="s">
        <v>31</v>
      </c>
      <c r="T8" s="23" t="s">
        <v>32</v>
      </c>
      <c r="U8" s="23" t="s">
        <v>33</v>
      </c>
      <c r="V8" s="23" t="s">
        <v>34</v>
      </c>
      <c r="W8" s="23" t="s">
        <v>35</v>
      </c>
      <c r="X8" s="23" t="s">
        <v>36</v>
      </c>
      <c r="Y8" s="23" t="s">
        <v>37</v>
      </c>
      <c r="Z8" s="23" t="s">
        <v>38</v>
      </c>
      <c r="AA8" s="23" t="s">
        <v>39</v>
      </c>
      <c r="AB8" s="23" t="s">
        <v>40</v>
      </c>
      <c r="AC8" s="16" t="s">
        <v>41</v>
      </c>
      <c r="AD8" s="23" t="s">
        <v>42</v>
      </c>
      <c r="AE8" s="23" t="s">
        <v>43</v>
      </c>
      <c r="AF8" s="16" t="s">
        <v>44</v>
      </c>
      <c r="AG8" s="24" t="s">
        <v>45</v>
      </c>
      <c r="AH8" s="24" t="s">
        <v>46</v>
      </c>
      <c r="AI8" s="25" t="s">
        <v>47</v>
      </c>
      <c r="AJ8" s="25" t="s">
        <v>48</v>
      </c>
      <c r="AK8" s="25" t="s">
        <v>49</v>
      </c>
      <c r="AL8" s="25" t="s">
        <v>50</v>
      </c>
      <c r="AM8" s="25" t="s">
        <v>51</v>
      </c>
      <c r="AN8" s="25" t="s">
        <v>52</v>
      </c>
      <c r="AO8" s="25" t="s">
        <v>53</v>
      </c>
      <c r="AP8" s="25" t="s">
        <v>54</v>
      </c>
      <c r="AQ8" s="25" t="s">
        <v>55</v>
      </c>
      <c r="AR8" s="25" t="s">
        <v>56</v>
      </c>
      <c r="AS8" s="25" t="s">
        <v>57</v>
      </c>
      <c r="AT8" s="25" t="s">
        <v>58</v>
      </c>
      <c r="AU8" s="25" t="s">
        <v>59</v>
      </c>
      <c r="AV8" s="25" t="s">
        <v>60</v>
      </c>
      <c r="AW8" s="25" t="s">
        <v>61</v>
      </c>
      <c r="AX8" s="26" t="s">
        <v>62</v>
      </c>
      <c r="AY8" s="26" t="s">
        <v>63</v>
      </c>
      <c r="AZ8" s="26" t="s">
        <v>64</v>
      </c>
      <c r="BA8" s="26" t="s">
        <v>65</v>
      </c>
      <c r="BB8" s="26" t="s">
        <v>66</v>
      </c>
      <c r="BC8" s="26" t="s">
        <v>67</v>
      </c>
      <c r="BD8" s="26" t="s">
        <v>68</v>
      </c>
      <c r="BE8" s="26" t="s">
        <v>69</v>
      </c>
      <c r="BF8" s="26" t="s">
        <v>70</v>
      </c>
      <c r="BG8" s="26" t="s">
        <v>71</v>
      </c>
      <c r="BH8" s="26" t="s">
        <v>72</v>
      </c>
      <c r="BI8" s="26" t="s">
        <v>73</v>
      </c>
      <c r="BJ8" s="26" t="s">
        <v>74</v>
      </c>
      <c r="BK8" s="26" t="s">
        <v>75</v>
      </c>
      <c r="BL8" s="26" t="s">
        <v>76</v>
      </c>
      <c r="BM8" s="26" t="s">
        <v>77</v>
      </c>
      <c r="BN8" s="26" t="s">
        <v>78</v>
      </c>
      <c r="BO8" s="26" t="s">
        <v>79</v>
      </c>
      <c r="BP8" s="26" t="s">
        <v>80</v>
      </c>
      <c r="BQ8" s="27" t="s">
        <v>81</v>
      </c>
      <c r="BR8" s="27" t="s">
        <v>82</v>
      </c>
      <c r="BS8" s="27" t="s">
        <v>83</v>
      </c>
      <c r="BT8" s="27" t="s">
        <v>84</v>
      </c>
      <c r="BU8" s="26" t="s">
        <v>85</v>
      </c>
      <c r="BV8" s="26" t="s">
        <v>79</v>
      </c>
      <c r="BW8" s="26" t="s">
        <v>80</v>
      </c>
      <c r="BX8" s="27" t="s">
        <v>86</v>
      </c>
      <c r="BY8" s="27" t="s">
        <v>87</v>
      </c>
      <c r="BZ8" s="27" t="s">
        <v>88</v>
      </c>
      <c r="CA8" s="27" t="s">
        <v>89</v>
      </c>
      <c r="CB8" s="28" t="s">
        <v>90</v>
      </c>
      <c r="CC8" s="26" t="s">
        <v>79</v>
      </c>
      <c r="CD8" s="26" t="s">
        <v>80</v>
      </c>
      <c r="CE8" s="27" t="s">
        <v>91</v>
      </c>
      <c r="CF8" s="27" t="s">
        <v>92</v>
      </c>
      <c r="CG8" s="27" t="s">
        <v>93</v>
      </c>
      <c r="CH8" s="27" t="s">
        <v>94</v>
      </c>
      <c r="CI8" s="26" t="s">
        <v>95</v>
      </c>
      <c r="CJ8" s="26" t="s">
        <v>79</v>
      </c>
      <c r="CK8" s="26" t="s">
        <v>80</v>
      </c>
      <c r="CL8" s="27" t="s">
        <v>96</v>
      </c>
      <c r="CM8" s="27" t="s">
        <v>97</v>
      </c>
      <c r="CN8" s="27" t="s">
        <v>98</v>
      </c>
      <c r="CO8" s="27" t="s">
        <v>99</v>
      </c>
    </row>
    <row r="9" spans="1:93" s="42" customFormat="1" ht="81.75" customHeight="1" x14ac:dyDescent="0.25">
      <c r="A9" s="29" t="s">
        <v>100</v>
      </c>
      <c r="B9" s="29" t="s">
        <v>101</v>
      </c>
      <c r="C9" s="29" t="s">
        <v>102</v>
      </c>
      <c r="D9" s="29" t="s">
        <v>103</v>
      </c>
      <c r="E9" s="29" t="s">
        <v>104</v>
      </c>
      <c r="F9" s="29" t="s">
        <v>105</v>
      </c>
      <c r="G9" s="29" t="s">
        <v>106</v>
      </c>
      <c r="H9" s="29" t="s">
        <v>107</v>
      </c>
      <c r="I9" s="30">
        <v>0.2</v>
      </c>
      <c r="J9" s="31" t="s">
        <v>108</v>
      </c>
      <c r="K9" s="31" t="s">
        <v>109</v>
      </c>
      <c r="L9" s="29" t="s">
        <v>110</v>
      </c>
      <c r="M9" s="29" t="s">
        <v>111</v>
      </c>
      <c r="N9" s="29" t="s">
        <v>111</v>
      </c>
      <c r="O9" s="29" t="s">
        <v>111</v>
      </c>
      <c r="P9" s="29">
        <v>1</v>
      </c>
      <c r="Q9" s="32">
        <v>0</v>
      </c>
      <c r="R9" s="32">
        <v>0.5</v>
      </c>
      <c r="S9" s="32">
        <v>0.5</v>
      </c>
      <c r="T9" s="32">
        <v>0</v>
      </c>
      <c r="U9" s="32">
        <v>0</v>
      </c>
      <c r="V9" s="32">
        <v>0</v>
      </c>
      <c r="W9" s="32">
        <v>0</v>
      </c>
      <c r="X9" s="32">
        <v>0</v>
      </c>
      <c r="Y9" s="32">
        <v>0</v>
      </c>
      <c r="Z9" s="32">
        <v>0</v>
      </c>
      <c r="AA9" s="32">
        <v>0</v>
      </c>
      <c r="AB9" s="32">
        <v>0</v>
      </c>
      <c r="AC9" s="29" t="s">
        <v>112</v>
      </c>
      <c r="AD9" s="33" t="s">
        <v>113</v>
      </c>
      <c r="AE9" s="34" t="s">
        <v>114</v>
      </c>
      <c r="AF9" s="29" t="s">
        <v>115</v>
      </c>
      <c r="AG9" s="29"/>
      <c r="AH9" s="29"/>
      <c r="AI9" s="29"/>
      <c r="AJ9" s="29" t="s">
        <v>116</v>
      </c>
      <c r="AK9" s="29"/>
      <c r="AL9" s="29"/>
      <c r="AM9" s="29" t="s">
        <v>116</v>
      </c>
      <c r="AN9" s="29"/>
      <c r="AO9" s="29"/>
      <c r="AP9" s="29"/>
      <c r="AQ9" s="29"/>
      <c r="AR9" s="29"/>
      <c r="AS9" s="29"/>
      <c r="AT9" s="29"/>
      <c r="AU9" s="29"/>
      <c r="AV9" s="29"/>
      <c r="AW9" s="29"/>
      <c r="AX9" s="29"/>
      <c r="AY9" s="29"/>
      <c r="AZ9" s="35">
        <v>0.93333333333333335</v>
      </c>
      <c r="BA9" s="35">
        <v>6.6666666666666666E-2</v>
      </c>
      <c r="BB9" s="35">
        <v>0</v>
      </c>
      <c r="BC9" s="35">
        <v>0</v>
      </c>
      <c r="BD9" s="36">
        <v>1</v>
      </c>
      <c r="BE9" s="29"/>
      <c r="BF9" s="29"/>
      <c r="BG9" s="29"/>
      <c r="BH9" s="37">
        <v>15</v>
      </c>
      <c r="BI9" s="35">
        <v>0.93333333333333335</v>
      </c>
      <c r="BJ9" s="35">
        <v>6.6666666666666666E-2</v>
      </c>
      <c r="BK9" s="35">
        <v>0</v>
      </c>
      <c r="BL9" s="35">
        <v>0</v>
      </c>
      <c r="BM9" s="36">
        <v>1</v>
      </c>
      <c r="BN9" s="38">
        <v>43195</v>
      </c>
      <c r="BO9" s="37">
        <v>14</v>
      </c>
      <c r="BP9" s="37">
        <v>15</v>
      </c>
      <c r="BQ9" s="39" t="s">
        <v>117</v>
      </c>
      <c r="BR9" s="39" t="s">
        <v>118</v>
      </c>
      <c r="BS9" s="39" t="s">
        <v>119</v>
      </c>
      <c r="BT9" s="39" t="s">
        <v>120</v>
      </c>
      <c r="BU9" s="38">
        <v>43284</v>
      </c>
      <c r="BV9" s="37">
        <v>1</v>
      </c>
      <c r="BW9" s="37">
        <v>15</v>
      </c>
      <c r="BX9" s="39" t="s">
        <v>121</v>
      </c>
      <c r="BY9" s="39" t="s">
        <v>122</v>
      </c>
      <c r="BZ9" s="39" t="s">
        <v>123</v>
      </c>
      <c r="CA9" s="39" t="s">
        <v>124</v>
      </c>
      <c r="CB9" s="40">
        <v>0</v>
      </c>
      <c r="CC9" s="41">
        <v>0</v>
      </c>
      <c r="CD9" s="29">
        <v>0</v>
      </c>
      <c r="CE9" s="29">
        <v>0</v>
      </c>
      <c r="CF9" s="29">
        <v>0</v>
      </c>
      <c r="CG9" s="29">
        <v>0</v>
      </c>
      <c r="CH9" s="29">
        <v>0</v>
      </c>
      <c r="CI9" s="29"/>
      <c r="CJ9" s="29"/>
      <c r="CK9" s="29"/>
      <c r="CL9" s="29"/>
      <c r="CM9" s="29"/>
      <c r="CN9" s="29"/>
      <c r="CO9" s="29"/>
    </row>
    <row r="10" spans="1:93" s="42" customFormat="1" ht="71.25" customHeight="1" x14ac:dyDescent="0.25">
      <c r="A10" s="29" t="s">
        <v>125</v>
      </c>
      <c r="B10" s="29" t="s">
        <v>101</v>
      </c>
      <c r="C10" s="29" t="s">
        <v>102</v>
      </c>
      <c r="D10" s="29" t="s">
        <v>103</v>
      </c>
      <c r="E10" s="29" t="s">
        <v>104</v>
      </c>
      <c r="F10" s="29" t="s">
        <v>105</v>
      </c>
      <c r="G10" s="29" t="s">
        <v>106</v>
      </c>
      <c r="H10" s="29" t="s">
        <v>126</v>
      </c>
      <c r="I10" s="43">
        <v>0.1</v>
      </c>
      <c r="J10" s="31" t="s">
        <v>108</v>
      </c>
      <c r="K10" s="44" t="s">
        <v>127</v>
      </c>
      <c r="L10" s="29" t="s">
        <v>110</v>
      </c>
      <c r="M10" s="29" t="s">
        <v>111</v>
      </c>
      <c r="N10" s="29" t="s">
        <v>111</v>
      </c>
      <c r="O10" s="29" t="s">
        <v>111</v>
      </c>
      <c r="P10" s="29">
        <v>1</v>
      </c>
      <c r="Q10" s="32">
        <v>0</v>
      </c>
      <c r="R10" s="32">
        <v>0</v>
      </c>
      <c r="S10" s="32">
        <v>0</v>
      </c>
      <c r="T10" s="32">
        <v>0</v>
      </c>
      <c r="U10" s="32">
        <v>0</v>
      </c>
      <c r="V10" s="32">
        <v>1</v>
      </c>
      <c r="W10" s="32">
        <v>0</v>
      </c>
      <c r="X10" s="32">
        <v>0</v>
      </c>
      <c r="Y10" s="32">
        <v>0</v>
      </c>
      <c r="Z10" s="32">
        <v>0</v>
      </c>
      <c r="AA10" s="32">
        <v>0</v>
      </c>
      <c r="AB10" s="32">
        <v>0</v>
      </c>
      <c r="AC10" s="29" t="s">
        <v>128</v>
      </c>
      <c r="AD10" s="33" t="s">
        <v>113</v>
      </c>
      <c r="AE10" s="34" t="s">
        <v>114</v>
      </c>
      <c r="AF10" s="29" t="s">
        <v>129</v>
      </c>
      <c r="AG10" s="29"/>
      <c r="AH10" s="29"/>
      <c r="AI10" s="29"/>
      <c r="AJ10" s="29" t="s">
        <v>116</v>
      </c>
      <c r="AK10" s="29"/>
      <c r="AL10" s="29" t="s">
        <v>116</v>
      </c>
      <c r="AM10" s="29" t="s">
        <v>116</v>
      </c>
      <c r="AN10" s="29"/>
      <c r="AO10" s="29"/>
      <c r="AP10" s="29"/>
      <c r="AQ10" s="29"/>
      <c r="AR10" s="29"/>
      <c r="AS10" s="29"/>
      <c r="AT10" s="29"/>
      <c r="AU10" s="29"/>
      <c r="AV10" s="29"/>
      <c r="AW10" s="29"/>
      <c r="AX10" s="29"/>
      <c r="AY10" s="29"/>
      <c r="AZ10" s="35">
        <v>0</v>
      </c>
      <c r="BA10" s="35">
        <v>1</v>
      </c>
      <c r="BB10" s="35">
        <v>0</v>
      </c>
      <c r="BC10" s="35">
        <v>0</v>
      </c>
      <c r="BD10" s="36">
        <v>1</v>
      </c>
      <c r="BE10" s="29"/>
      <c r="BF10" s="29"/>
      <c r="BG10" s="29"/>
      <c r="BH10" s="45">
        <v>1</v>
      </c>
      <c r="BI10" s="35">
        <v>0</v>
      </c>
      <c r="BJ10" s="35">
        <v>1</v>
      </c>
      <c r="BK10" s="35">
        <v>0</v>
      </c>
      <c r="BL10" s="35">
        <v>0</v>
      </c>
      <c r="BM10" s="36">
        <v>1</v>
      </c>
      <c r="BN10" s="46" t="s">
        <v>130</v>
      </c>
      <c r="BO10" s="47" t="s">
        <v>130</v>
      </c>
      <c r="BP10" s="47" t="s">
        <v>130</v>
      </c>
      <c r="BQ10" s="47" t="s">
        <v>130</v>
      </c>
      <c r="BR10" s="47" t="s">
        <v>130</v>
      </c>
      <c r="BS10" s="47" t="s">
        <v>130</v>
      </c>
      <c r="BT10" s="47" t="s">
        <v>130</v>
      </c>
      <c r="BU10" s="38">
        <v>43284</v>
      </c>
      <c r="BV10" s="37">
        <v>1</v>
      </c>
      <c r="BW10" s="37">
        <v>1</v>
      </c>
      <c r="BX10" s="39" t="s">
        <v>131</v>
      </c>
      <c r="BY10" s="39" t="s">
        <v>132</v>
      </c>
      <c r="BZ10" s="39" t="s">
        <v>133</v>
      </c>
      <c r="CA10" s="39" t="s">
        <v>134</v>
      </c>
      <c r="CB10" s="40">
        <v>0</v>
      </c>
      <c r="CC10" s="29">
        <v>0</v>
      </c>
      <c r="CD10" s="29">
        <v>0</v>
      </c>
      <c r="CE10" s="29">
        <v>0</v>
      </c>
      <c r="CF10" s="29">
        <v>0</v>
      </c>
      <c r="CG10" s="29">
        <v>0</v>
      </c>
      <c r="CH10" s="29">
        <v>0</v>
      </c>
      <c r="CI10" s="29"/>
      <c r="CJ10" s="29"/>
      <c r="CK10" s="29"/>
      <c r="CL10" s="29"/>
      <c r="CM10" s="29"/>
      <c r="CN10" s="29"/>
      <c r="CO10" s="29"/>
    </row>
    <row r="11" spans="1:93" s="42" customFormat="1" ht="85.5" customHeight="1" x14ac:dyDescent="0.25">
      <c r="A11" s="29" t="s">
        <v>125</v>
      </c>
      <c r="B11" s="29" t="s">
        <v>101</v>
      </c>
      <c r="C11" s="29" t="s">
        <v>102</v>
      </c>
      <c r="D11" s="29" t="s">
        <v>103</v>
      </c>
      <c r="E11" s="29" t="s">
        <v>104</v>
      </c>
      <c r="F11" s="29" t="s">
        <v>105</v>
      </c>
      <c r="G11" s="29" t="s">
        <v>106</v>
      </c>
      <c r="H11" s="29" t="s">
        <v>135</v>
      </c>
      <c r="I11" s="30">
        <v>0.1</v>
      </c>
      <c r="J11" s="31" t="s">
        <v>108</v>
      </c>
      <c r="K11" s="31" t="s">
        <v>109</v>
      </c>
      <c r="L11" s="29" t="s">
        <v>110</v>
      </c>
      <c r="M11" s="29" t="s">
        <v>111</v>
      </c>
      <c r="N11" s="29" t="s">
        <v>111</v>
      </c>
      <c r="O11" s="29" t="s">
        <v>111</v>
      </c>
      <c r="P11" s="29">
        <v>1</v>
      </c>
      <c r="Q11" s="32">
        <v>0</v>
      </c>
      <c r="R11" s="32">
        <v>0.5</v>
      </c>
      <c r="S11" s="32">
        <v>0.5</v>
      </c>
      <c r="T11" s="32">
        <v>0</v>
      </c>
      <c r="U11" s="32">
        <v>0</v>
      </c>
      <c r="V11" s="32">
        <v>0</v>
      </c>
      <c r="W11" s="32">
        <v>0</v>
      </c>
      <c r="X11" s="32">
        <v>0</v>
      </c>
      <c r="Y11" s="32">
        <v>0</v>
      </c>
      <c r="Z11" s="32">
        <v>0</v>
      </c>
      <c r="AA11" s="32">
        <v>0</v>
      </c>
      <c r="AB11" s="32">
        <v>0</v>
      </c>
      <c r="AC11" s="29" t="s">
        <v>136</v>
      </c>
      <c r="AD11" s="33" t="s">
        <v>113</v>
      </c>
      <c r="AE11" s="34" t="s">
        <v>137</v>
      </c>
      <c r="AF11" s="29" t="s">
        <v>138</v>
      </c>
      <c r="AG11" s="29"/>
      <c r="AH11" s="29"/>
      <c r="AI11" s="29"/>
      <c r="AJ11" s="29" t="s">
        <v>116</v>
      </c>
      <c r="AK11" s="29"/>
      <c r="AL11" s="29"/>
      <c r="AM11" s="29" t="s">
        <v>116</v>
      </c>
      <c r="AN11" s="29"/>
      <c r="AO11" s="29"/>
      <c r="AP11" s="29"/>
      <c r="AQ11" s="29"/>
      <c r="AR11" s="29"/>
      <c r="AS11" s="29"/>
      <c r="AT11" s="29"/>
      <c r="AU11" s="29"/>
      <c r="AV11" s="29"/>
      <c r="AW11" s="29"/>
      <c r="AX11" s="29"/>
      <c r="AY11" s="29"/>
      <c r="AZ11" s="35">
        <v>0.8571428571428571</v>
      </c>
      <c r="BA11" s="35">
        <v>0.14285714285714285</v>
      </c>
      <c r="BB11" s="35">
        <v>0</v>
      </c>
      <c r="BC11" s="35">
        <v>0</v>
      </c>
      <c r="BD11" s="36">
        <v>1</v>
      </c>
      <c r="BE11" s="29"/>
      <c r="BF11" s="29"/>
      <c r="BG11" s="29"/>
      <c r="BH11" s="48">
        <v>1</v>
      </c>
      <c r="BI11" s="35">
        <v>0.8571428571428571</v>
      </c>
      <c r="BJ11" s="35">
        <v>0.14285714285714285</v>
      </c>
      <c r="BK11" s="35">
        <v>0</v>
      </c>
      <c r="BL11" s="35">
        <v>0</v>
      </c>
      <c r="BM11" s="36">
        <v>1</v>
      </c>
      <c r="BN11" s="38">
        <v>43195</v>
      </c>
      <c r="BO11" s="37">
        <v>12</v>
      </c>
      <c r="BP11" s="37">
        <v>14</v>
      </c>
      <c r="BQ11" s="39" t="s">
        <v>139</v>
      </c>
      <c r="BR11" s="39" t="s">
        <v>140</v>
      </c>
      <c r="BS11" s="39" t="s">
        <v>141</v>
      </c>
      <c r="BT11" s="39" t="s">
        <v>142</v>
      </c>
      <c r="BU11" s="38">
        <v>43261</v>
      </c>
      <c r="BV11" s="37">
        <v>2</v>
      </c>
      <c r="BW11" s="37">
        <v>14</v>
      </c>
      <c r="BX11" s="39" t="s">
        <v>143</v>
      </c>
      <c r="BY11" s="39" t="s">
        <v>140</v>
      </c>
      <c r="BZ11" s="39" t="s">
        <v>144</v>
      </c>
      <c r="CA11" s="39" t="s">
        <v>145</v>
      </c>
      <c r="CB11" s="40">
        <v>0</v>
      </c>
      <c r="CC11" s="29">
        <v>0</v>
      </c>
      <c r="CD11" s="29">
        <v>0</v>
      </c>
      <c r="CE11" s="29">
        <v>0</v>
      </c>
      <c r="CF11" s="29">
        <v>0</v>
      </c>
      <c r="CG11" s="29">
        <v>0</v>
      </c>
      <c r="CH11" s="29">
        <v>0</v>
      </c>
      <c r="CI11" s="29"/>
      <c r="CJ11" s="29"/>
      <c r="CK11" s="29"/>
      <c r="CL11" s="29"/>
      <c r="CM11" s="29"/>
      <c r="CN11" s="29"/>
      <c r="CO11" s="29"/>
    </row>
    <row r="12" spans="1:93" s="42" customFormat="1" ht="90.75" customHeight="1" x14ac:dyDescent="0.25">
      <c r="A12" s="29" t="s">
        <v>125</v>
      </c>
      <c r="B12" s="29" t="s">
        <v>101</v>
      </c>
      <c r="C12" s="29" t="s">
        <v>102</v>
      </c>
      <c r="D12" s="29" t="s">
        <v>103</v>
      </c>
      <c r="E12" s="29" t="s">
        <v>104</v>
      </c>
      <c r="F12" s="29" t="s">
        <v>105</v>
      </c>
      <c r="G12" s="29" t="s">
        <v>106</v>
      </c>
      <c r="H12" s="29" t="s">
        <v>146</v>
      </c>
      <c r="I12" s="30">
        <v>0.2</v>
      </c>
      <c r="J12" s="31" t="s">
        <v>108</v>
      </c>
      <c r="K12" s="31" t="s">
        <v>109</v>
      </c>
      <c r="L12" s="29" t="s">
        <v>110</v>
      </c>
      <c r="M12" s="29" t="s">
        <v>111</v>
      </c>
      <c r="N12" s="29" t="s">
        <v>111</v>
      </c>
      <c r="O12" s="29" t="s">
        <v>111</v>
      </c>
      <c r="P12" s="29">
        <v>1</v>
      </c>
      <c r="Q12" s="32">
        <v>0</v>
      </c>
      <c r="R12" s="32">
        <v>0</v>
      </c>
      <c r="S12" s="32">
        <v>0</v>
      </c>
      <c r="T12" s="32">
        <v>0</v>
      </c>
      <c r="U12" s="32">
        <v>0</v>
      </c>
      <c r="V12" s="32">
        <v>0</v>
      </c>
      <c r="W12" s="32">
        <v>0</v>
      </c>
      <c r="X12" s="32">
        <v>0</v>
      </c>
      <c r="Y12" s="32">
        <v>0</v>
      </c>
      <c r="Z12" s="32">
        <v>0</v>
      </c>
      <c r="AA12" s="32">
        <v>0</v>
      </c>
      <c r="AB12" s="32">
        <v>1</v>
      </c>
      <c r="AC12" s="29" t="s">
        <v>147</v>
      </c>
      <c r="AD12" s="33" t="s">
        <v>113</v>
      </c>
      <c r="AE12" s="34" t="s">
        <v>137</v>
      </c>
      <c r="AF12" s="29" t="s">
        <v>148</v>
      </c>
      <c r="AG12" s="29"/>
      <c r="AH12" s="29"/>
      <c r="AI12" s="29"/>
      <c r="AJ12" s="29" t="s">
        <v>116</v>
      </c>
      <c r="AK12" s="29"/>
      <c r="AL12" s="29"/>
      <c r="AM12" s="29" t="s">
        <v>116</v>
      </c>
      <c r="AN12" s="29"/>
      <c r="AO12" s="29"/>
      <c r="AP12" s="29"/>
      <c r="AQ12" s="29"/>
      <c r="AR12" s="29"/>
      <c r="AS12" s="29"/>
      <c r="AT12" s="29"/>
      <c r="AU12" s="29"/>
      <c r="AV12" s="29"/>
      <c r="AW12" s="29"/>
      <c r="AX12" s="29"/>
      <c r="AY12" s="29"/>
      <c r="AZ12" s="35">
        <v>0</v>
      </c>
      <c r="BA12" s="35">
        <v>0</v>
      </c>
      <c r="BB12" s="35">
        <v>1</v>
      </c>
      <c r="BC12" s="35">
        <v>0</v>
      </c>
      <c r="BD12" s="36">
        <v>1</v>
      </c>
      <c r="BE12" s="29"/>
      <c r="BF12" s="29"/>
      <c r="BG12" s="29"/>
      <c r="BH12" s="48">
        <v>0.3</v>
      </c>
      <c r="BI12" s="35">
        <v>0</v>
      </c>
      <c r="BJ12" s="35">
        <v>0</v>
      </c>
      <c r="BK12" s="35">
        <v>1</v>
      </c>
      <c r="BL12" s="35">
        <v>0</v>
      </c>
      <c r="BM12" s="36">
        <v>1</v>
      </c>
      <c r="BN12" s="46" t="s">
        <v>130</v>
      </c>
      <c r="BO12" s="47" t="s">
        <v>130</v>
      </c>
      <c r="BP12" s="47" t="s">
        <v>130</v>
      </c>
      <c r="BQ12" s="47" t="s">
        <v>130</v>
      </c>
      <c r="BR12" s="47" t="s">
        <v>130</v>
      </c>
      <c r="BS12" s="47" t="s">
        <v>130</v>
      </c>
      <c r="BT12" s="47" t="s">
        <v>130</v>
      </c>
      <c r="BU12" s="47" t="s">
        <v>130</v>
      </c>
      <c r="BV12" s="47" t="s">
        <v>130</v>
      </c>
      <c r="BW12" s="47" t="s">
        <v>130</v>
      </c>
      <c r="BX12" s="47" t="s">
        <v>130</v>
      </c>
      <c r="BY12" s="47" t="s">
        <v>130</v>
      </c>
      <c r="BZ12" s="47" t="s">
        <v>130</v>
      </c>
      <c r="CA12" s="47" t="s">
        <v>130</v>
      </c>
      <c r="CB12" s="40">
        <v>43374</v>
      </c>
      <c r="CC12" s="29">
        <v>9</v>
      </c>
      <c r="CD12" s="29">
        <v>9</v>
      </c>
      <c r="CE12" s="29" t="s">
        <v>149</v>
      </c>
      <c r="CF12" s="29" t="s">
        <v>150</v>
      </c>
      <c r="CG12" s="29" t="s">
        <v>151</v>
      </c>
      <c r="CH12" s="29" t="s">
        <v>152</v>
      </c>
      <c r="CI12" s="29"/>
      <c r="CJ12" s="29"/>
      <c r="CK12" s="29"/>
      <c r="CL12" s="29"/>
      <c r="CM12" s="29"/>
      <c r="CN12" s="29"/>
      <c r="CO12" s="29"/>
    </row>
    <row r="13" spans="1:93" s="42" customFormat="1" ht="81.75" customHeight="1" x14ac:dyDescent="0.25">
      <c r="A13" s="29" t="s">
        <v>125</v>
      </c>
      <c r="B13" s="29" t="s">
        <v>101</v>
      </c>
      <c r="C13" s="29" t="s">
        <v>102</v>
      </c>
      <c r="D13" s="29" t="s">
        <v>103</v>
      </c>
      <c r="E13" s="29" t="s">
        <v>104</v>
      </c>
      <c r="F13" s="29" t="s">
        <v>105</v>
      </c>
      <c r="G13" s="29" t="s">
        <v>106</v>
      </c>
      <c r="H13" s="29" t="s">
        <v>153</v>
      </c>
      <c r="I13" s="30">
        <v>0.1</v>
      </c>
      <c r="J13" s="31" t="s">
        <v>108</v>
      </c>
      <c r="K13" s="31" t="s">
        <v>154</v>
      </c>
      <c r="L13" s="29" t="s">
        <v>110</v>
      </c>
      <c r="M13" s="29" t="s">
        <v>111</v>
      </c>
      <c r="N13" s="29" t="s">
        <v>111</v>
      </c>
      <c r="O13" s="29" t="s">
        <v>111</v>
      </c>
      <c r="P13" s="29">
        <v>1</v>
      </c>
      <c r="Q13" s="32">
        <v>0</v>
      </c>
      <c r="R13" s="32">
        <v>0</v>
      </c>
      <c r="S13" s="32">
        <v>0</v>
      </c>
      <c r="T13" s="32">
        <v>0</v>
      </c>
      <c r="U13" s="32">
        <v>0</v>
      </c>
      <c r="V13" s="32">
        <v>0</v>
      </c>
      <c r="W13" s="32">
        <v>0</v>
      </c>
      <c r="X13" s="32">
        <v>0</v>
      </c>
      <c r="Y13" s="32">
        <v>0</v>
      </c>
      <c r="Z13" s="32">
        <v>0</v>
      </c>
      <c r="AA13" s="32">
        <v>0</v>
      </c>
      <c r="AB13" s="32">
        <v>1</v>
      </c>
      <c r="AC13" s="29" t="s">
        <v>155</v>
      </c>
      <c r="AD13" s="33" t="s">
        <v>113</v>
      </c>
      <c r="AE13" s="34" t="s">
        <v>137</v>
      </c>
      <c r="AF13" s="29" t="s">
        <v>156</v>
      </c>
      <c r="AG13" s="29"/>
      <c r="AH13" s="29"/>
      <c r="AI13" s="29"/>
      <c r="AJ13" s="29" t="s">
        <v>116</v>
      </c>
      <c r="AK13" s="29"/>
      <c r="AL13" s="29"/>
      <c r="AM13" s="29" t="s">
        <v>116</v>
      </c>
      <c r="AN13" s="29"/>
      <c r="AO13" s="29"/>
      <c r="AP13" s="29"/>
      <c r="AQ13" s="29"/>
      <c r="AR13" s="29"/>
      <c r="AS13" s="29"/>
      <c r="AT13" s="29"/>
      <c r="AU13" s="29"/>
      <c r="AV13" s="29"/>
      <c r="AW13" s="29"/>
      <c r="AX13" s="29"/>
      <c r="AY13" s="29"/>
      <c r="AZ13" s="35">
        <v>1</v>
      </c>
      <c r="BA13" s="35">
        <v>0</v>
      </c>
      <c r="BB13" s="35">
        <v>1</v>
      </c>
      <c r="BC13" s="35">
        <v>0</v>
      </c>
      <c r="BD13" s="36">
        <v>1</v>
      </c>
      <c r="BE13" s="29"/>
      <c r="BF13" s="29"/>
      <c r="BG13" s="29"/>
      <c r="BH13" s="48">
        <v>1</v>
      </c>
      <c r="BI13" s="35">
        <v>0.25</v>
      </c>
      <c r="BJ13" s="35">
        <v>0</v>
      </c>
      <c r="BK13" s="35">
        <v>0.25</v>
      </c>
      <c r="BL13" s="35">
        <v>0</v>
      </c>
      <c r="BM13" s="36">
        <v>0.5</v>
      </c>
      <c r="BN13" s="38">
        <v>43195</v>
      </c>
      <c r="BO13" s="37">
        <v>51</v>
      </c>
      <c r="BP13" s="37">
        <v>51</v>
      </c>
      <c r="BQ13" s="39" t="s">
        <v>157</v>
      </c>
      <c r="BR13" s="47" t="s">
        <v>130</v>
      </c>
      <c r="BS13" s="39" t="s">
        <v>158</v>
      </c>
      <c r="BT13" s="47" t="s">
        <v>159</v>
      </c>
      <c r="BU13" s="47" t="s">
        <v>130</v>
      </c>
      <c r="BV13" s="47" t="s">
        <v>130</v>
      </c>
      <c r="BW13" s="47" t="s">
        <v>130</v>
      </c>
      <c r="BX13" s="47" t="s">
        <v>130</v>
      </c>
      <c r="BY13" s="47" t="s">
        <v>130</v>
      </c>
      <c r="BZ13" s="47" t="s">
        <v>130</v>
      </c>
      <c r="CA13" s="47" t="s">
        <v>130</v>
      </c>
      <c r="CB13" s="40">
        <v>43374</v>
      </c>
      <c r="CC13" s="29">
        <v>109</v>
      </c>
      <c r="CD13" s="29">
        <v>109</v>
      </c>
      <c r="CE13" s="29" t="s">
        <v>160</v>
      </c>
      <c r="CF13" s="29" t="s">
        <v>161</v>
      </c>
      <c r="CG13" s="29" t="s">
        <v>162</v>
      </c>
      <c r="CH13" s="29" t="s">
        <v>152</v>
      </c>
      <c r="CI13" s="29"/>
      <c r="CJ13" s="29"/>
      <c r="CK13" s="29"/>
      <c r="CL13" s="29"/>
      <c r="CM13" s="29"/>
      <c r="CN13" s="29"/>
      <c r="CO13" s="29"/>
    </row>
    <row r="14" spans="1:93" s="42" customFormat="1" ht="104.25" customHeight="1" x14ac:dyDescent="0.25">
      <c r="A14" s="29" t="s">
        <v>125</v>
      </c>
      <c r="B14" s="29" t="s">
        <v>101</v>
      </c>
      <c r="C14" s="29" t="s">
        <v>102</v>
      </c>
      <c r="D14" s="29" t="s">
        <v>103</v>
      </c>
      <c r="E14" s="29" t="s">
        <v>104</v>
      </c>
      <c r="F14" s="29" t="s">
        <v>105</v>
      </c>
      <c r="G14" s="29" t="s">
        <v>106</v>
      </c>
      <c r="H14" s="29" t="s">
        <v>163</v>
      </c>
      <c r="I14" s="30">
        <v>0.1</v>
      </c>
      <c r="J14" s="31" t="s">
        <v>108</v>
      </c>
      <c r="K14" s="31" t="s">
        <v>109</v>
      </c>
      <c r="L14" s="29" t="s">
        <v>110</v>
      </c>
      <c r="M14" s="29" t="s">
        <v>111</v>
      </c>
      <c r="N14" s="29" t="s">
        <v>111</v>
      </c>
      <c r="O14" s="29" t="s">
        <v>111</v>
      </c>
      <c r="P14" s="29">
        <v>1</v>
      </c>
      <c r="Q14" s="32">
        <v>0</v>
      </c>
      <c r="R14" s="32">
        <v>0.125</v>
      </c>
      <c r="S14" s="32">
        <v>6.25E-2</v>
      </c>
      <c r="T14" s="32">
        <v>6.25E-2</v>
      </c>
      <c r="U14" s="32">
        <v>0.125</v>
      </c>
      <c r="V14" s="32">
        <v>0.125</v>
      </c>
      <c r="W14" s="32">
        <v>0.125</v>
      </c>
      <c r="X14" s="32">
        <v>0.125</v>
      </c>
      <c r="Y14" s="32">
        <v>6.25E-2</v>
      </c>
      <c r="Z14" s="32">
        <v>6.25E-2</v>
      </c>
      <c r="AA14" s="32">
        <v>6.25E-2</v>
      </c>
      <c r="AB14" s="32">
        <v>6.25E-2</v>
      </c>
      <c r="AC14" s="29" t="s">
        <v>164</v>
      </c>
      <c r="AD14" s="33" t="s">
        <v>113</v>
      </c>
      <c r="AE14" s="34" t="s">
        <v>114</v>
      </c>
      <c r="AF14" s="29" t="s">
        <v>165</v>
      </c>
      <c r="AG14" s="29"/>
      <c r="AH14" s="29"/>
      <c r="AI14" s="29"/>
      <c r="AJ14" s="29" t="s">
        <v>116</v>
      </c>
      <c r="AK14" s="29"/>
      <c r="AL14" s="29"/>
      <c r="AM14" s="29" t="s">
        <v>116</v>
      </c>
      <c r="AN14" s="29"/>
      <c r="AO14" s="29"/>
      <c r="AP14" s="29"/>
      <c r="AQ14" s="29"/>
      <c r="AR14" s="29"/>
      <c r="AS14" s="29"/>
      <c r="AT14" s="29"/>
      <c r="AU14" s="29"/>
      <c r="AV14" s="29"/>
      <c r="AW14" s="29"/>
      <c r="AX14" s="29"/>
      <c r="AY14" s="29"/>
      <c r="AZ14" s="35">
        <v>0.1875</v>
      </c>
      <c r="BA14" s="35">
        <v>0.3125</v>
      </c>
      <c r="BB14" s="35">
        <v>0.3125</v>
      </c>
      <c r="BC14" s="35">
        <v>0</v>
      </c>
      <c r="BD14" s="36">
        <v>0.8125</v>
      </c>
      <c r="BE14" s="29"/>
      <c r="BF14" s="29"/>
      <c r="BG14" s="29"/>
      <c r="BH14" s="45">
        <v>16</v>
      </c>
      <c r="BI14" s="35">
        <v>0.1875</v>
      </c>
      <c r="BJ14" s="35">
        <v>0.3125</v>
      </c>
      <c r="BK14" s="49">
        <v>0.3125</v>
      </c>
      <c r="BL14" s="35">
        <v>0</v>
      </c>
      <c r="BM14" s="36">
        <v>0.8125</v>
      </c>
      <c r="BN14" s="38">
        <v>43195</v>
      </c>
      <c r="BO14" s="37">
        <v>3</v>
      </c>
      <c r="BP14" s="37">
        <v>16</v>
      </c>
      <c r="BQ14" s="39" t="s">
        <v>166</v>
      </c>
      <c r="BR14" s="39" t="s">
        <v>167</v>
      </c>
      <c r="BS14" s="39" t="s">
        <v>168</v>
      </c>
      <c r="BT14" s="39" t="s">
        <v>159</v>
      </c>
      <c r="BU14" s="38">
        <v>43284</v>
      </c>
      <c r="BV14" s="37">
        <v>5</v>
      </c>
      <c r="BW14" s="37">
        <v>16</v>
      </c>
      <c r="BX14" s="39" t="s">
        <v>169</v>
      </c>
      <c r="BY14" s="39" t="s">
        <v>170</v>
      </c>
      <c r="BZ14" s="39" t="s">
        <v>171</v>
      </c>
      <c r="CA14" s="39" t="s">
        <v>172</v>
      </c>
      <c r="CB14" s="50">
        <v>43374</v>
      </c>
      <c r="CC14" s="29">
        <v>5</v>
      </c>
      <c r="CD14" s="29">
        <v>16</v>
      </c>
      <c r="CE14" s="29" t="s">
        <v>173</v>
      </c>
      <c r="CF14" s="29" t="s">
        <v>174</v>
      </c>
      <c r="CG14" s="29" t="s">
        <v>175</v>
      </c>
      <c r="CH14" s="29" t="s">
        <v>176</v>
      </c>
      <c r="CI14" s="29"/>
      <c r="CJ14" s="29"/>
      <c r="CK14" s="29"/>
      <c r="CL14" s="29"/>
      <c r="CM14" s="29"/>
      <c r="CN14" s="29"/>
      <c r="CO14" s="29"/>
    </row>
    <row r="15" spans="1:93" s="42" customFormat="1" ht="98.25" customHeight="1" x14ac:dyDescent="0.25">
      <c r="A15" s="29" t="s">
        <v>125</v>
      </c>
      <c r="B15" s="29" t="s">
        <v>101</v>
      </c>
      <c r="C15" s="29" t="s">
        <v>102</v>
      </c>
      <c r="D15" s="29" t="s">
        <v>103</v>
      </c>
      <c r="E15" s="29" t="s">
        <v>104</v>
      </c>
      <c r="F15" s="29" t="s">
        <v>105</v>
      </c>
      <c r="G15" s="29" t="s">
        <v>106</v>
      </c>
      <c r="H15" s="29" t="s">
        <v>177</v>
      </c>
      <c r="I15" s="30">
        <v>0.1</v>
      </c>
      <c r="J15" s="31" t="s">
        <v>108</v>
      </c>
      <c r="K15" s="31" t="s">
        <v>109</v>
      </c>
      <c r="L15" s="29" t="s">
        <v>110</v>
      </c>
      <c r="M15" s="29" t="s">
        <v>111</v>
      </c>
      <c r="N15" s="29" t="s">
        <v>111</v>
      </c>
      <c r="O15" s="29" t="s">
        <v>111</v>
      </c>
      <c r="P15" s="29">
        <v>1</v>
      </c>
      <c r="Q15" s="32">
        <v>0.28000000000000003</v>
      </c>
      <c r="R15" s="32">
        <v>0</v>
      </c>
      <c r="S15" s="32">
        <v>0</v>
      </c>
      <c r="T15" s="32">
        <v>0.16</v>
      </c>
      <c r="U15" s="32">
        <v>0.12</v>
      </c>
      <c r="V15" s="32">
        <v>0</v>
      </c>
      <c r="W15" s="32">
        <v>0.16</v>
      </c>
      <c r="X15" s="32">
        <v>0</v>
      </c>
      <c r="Y15" s="32">
        <v>0.12</v>
      </c>
      <c r="Z15" s="32">
        <v>0.16</v>
      </c>
      <c r="AA15" s="32">
        <v>0</v>
      </c>
      <c r="AB15" s="32">
        <v>0</v>
      </c>
      <c r="AC15" s="29" t="s">
        <v>178</v>
      </c>
      <c r="AD15" s="33" t="s">
        <v>113</v>
      </c>
      <c r="AE15" s="34" t="s">
        <v>114</v>
      </c>
      <c r="AF15" s="29" t="s">
        <v>179</v>
      </c>
      <c r="AG15" s="29"/>
      <c r="AH15" s="29"/>
      <c r="AI15" s="29"/>
      <c r="AJ15" s="29" t="s">
        <v>116</v>
      </c>
      <c r="AK15" s="29"/>
      <c r="AL15" s="29"/>
      <c r="AM15" s="29" t="s">
        <v>116</v>
      </c>
      <c r="AN15" s="29"/>
      <c r="AO15" s="29"/>
      <c r="AP15" s="29"/>
      <c r="AQ15" s="29"/>
      <c r="AR15" s="29"/>
      <c r="AS15" s="29"/>
      <c r="AT15" s="29"/>
      <c r="AU15" s="29"/>
      <c r="AV15" s="29"/>
      <c r="AW15" s="29"/>
      <c r="AX15" s="29"/>
      <c r="AY15" s="29"/>
      <c r="AZ15" s="35">
        <v>0.28000000000000003</v>
      </c>
      <c r="BA15" s="35">
        <v>0.26923076923076922</v>
      </c>
      <c r="BB15" s="35">
        <v>0.26923076923076922</v>
      </c>
      <c r="BC15" s="35">
        <v>0</v>
      </c>
      <c r="BD15" s="36">
        <v>0.81846153846153835</v>
      </c>
      <c r="BE15" s="29"/>
      <c r="BF15" s="29"/>
      <c r="BG15" s="29"/>
      <c r="BH15" s="45">
        <v>26</v>
      </c>
      <c r="BI15" s="35">
        <v>0.26923076923076922</v>
      </c>
      <c r="BJ15" s="35">
        <v>0.26923076923076922</v>
      </c>
      <c r="BK15" s="35">
        <v>0.26923076923076922</v>
      </c>
      <c r="BL15" s="35">
        <v>0</v>
      </c>
      <c r="BM15" s="36">
        <v>0.80769230769230771</v>
      </c>
      <c r="BN15" s="38">
        <v>43195</v>
      </c>
      <c r="BO15" s="37">
        <v>7</v>
      </c>
      <c r="BP15" s="37">
        <v>25</v>
      </c>
      <c r="BQ15" s="39" t="s">
        <v>180</v>
      </c>
      <c r="BR15" s="39" t="s">
        <v>181</v>
      </c>
      <c r="BS15" s="39" t="s">
        <v>182</v>
      </c>
      <c r="BT15" s="39" t="s">
        <v>159</v>
      </c>
      <c r="BU15" s="38">
        <v>43284</v>
      </c>
      <c r="BV15" s="37">
        <v>7</v>
      </c>
      <c r="BW15" s="37">
        <v>26</v>
      </c>
      <c r="BX15" s="39" t="s">
        <v>183</v>
      </c>
      <c r="BY15" s="39" t="s">
        <v>181</v>
      </c>
      <c r="BZ15" s="39" t="s">
        <v>184</v>
      </c>
      <c r="CA15" s="39" t="s">
        <v>124</v>
      </c>
      <c r="CB15" s="50">
        <v>43374</v>
      </c>
      <c r="CC15" s="29">
        <v>7</v>
      </c>
      <c r="CD15" s="29">
        <v>26</v>
      </c>
      <c r="CE15" s="29" t="s">
        <v>185</v>
      </c>
      <c r="CF15" s="29" t="s">
        <v>186</v>
      </c>
      <c r="CG15" s="29" t="s">
        <v>187</v>
      </c>
      <c r="CH15" s="29" t="s">
        <v>124</v>
      </c>
      <c r="CI15" s="29"/>
      <c r="CJ15" s="29"/>
      <c r="CK15" s="29"/>
      <c r="CL15" s="29"/>
      <c r="CM15" s="29"/>
      <c r="CN15" s="29"/>
      <c r="CO15" s="29"/>
    </row>
    <row r="16" spans="1:93" s="42" customFormat="1" ht="123" customHeight="1" x14ac:dyDescent="0.25">
      <c r="A16" s="29" t="s">
        <v>125</v>
      </c>
      <c r="B16" s="51" t="s">
        <v>188</v>
      </c>
      <c r="C16" s="51" t="s">
        <v>189</v>
      </c>
      <c r="D16" s="51" t="s">
        <v>103</v>
      </c>
      <c r="E16" s="29" t="s">
        <v>190</v>
      </c>
      <c r="F16" s="51" t="s">
        <v>191</v>
      </c>
      <c r="G16" s="29" t="s">
        <v>192</v>
      </c>
      <c r="H16" s="29"/>
      <c r="I16" s="30"/>
      <c r="J16" s="31" t="s">
        <v>108</v>
      </c>
      <c r="K16" s="31" t="s">
        <v>109</v>
      </c>
      <c r="L16" s="29" t="s">
        <v>193</v>
      </c>
      <c r="M16" s="43">
        <v>1</v>
      </c>
      <c r="N16" s="43">
        <v>1</v>
      </c>
      <c r="O16" s="43">
        <v>1</v>
      </c>
      <c r="P16" s="32">
        <v>1</v>
      </c>
      <c r="Q16" s="29"/>
      <c r="R16" s="29"/>
      <c r="S16" s="29"/>
      <c r="T16" s="29"/>
      <c r="U16" s="29"/>
      <c r="V16" s="29"/>
      <c r="W16" s="29"/>
      <c r="X16" s="29"/>
      <c r="Y16" s="29"/>
      <c r="Z16" s="29"/>
      <c r="AA16" s="29"/>
      <c r="AB16" s="29"/>
      <c r="AC16" s="29" t="s">
        <v>194</v>
      </c>
      <c r="AD16" s="33" t="s">
        <v>113</v>
      </c>
      <c r="AE16" s="33" t="s">
        <v>137</v>
      </c>
      <c r="AF16" s="29" t="s">
        <v>195</v>
      </c>
      <c r="AG16" s="29"/>
      <c r="AH16" s="29"/>
      <c r="AI16" s="29"/>
      <c r="AJ16" s="29"/>
      <c r="AK16" s="29" t="s">
        <v>116</v>
      </c>
      <c r="AL16" s="29" t="s">
        <v>116</v>
      </c>
      <c r="AM16" s="29"/>
      <c r="AN16" s="29"/>
      <c r="AO16" s="29"/>
      <c r="AP16" s="29"/>
      <c r="AQ16" s="29"/>
      <c r="AR16" s="29"/>
      <c r="AS16" s="29"/>
      <c r="AT16" s="29"/>
      <c r="AU16" s="29"/>
      <c r="AV16" s="29"/>
      <c r="AW16" s="29"/>
      <c r="AX16" s="29"/>
      <c r="AY16" s="29"/>
      <c r="AZ16" s="52">
        <v>0.25</v>
      </c>
      <c r="BA16" s="52">
        <v>0.25</v>
      </c>
      <c r="BB16" s="32">
        <v>0.25</v>
      </c>
      <c r="BC16" s="29">
        <v>0</v>
      </c>
      <c r="BD16" s="43">
        <f t="shared" ref="BD16:BD73" si="0">IF(SUM(AZ16:BC16)&gt;100%,AVERAGE(AZ16:BC16),SUM(AZ16:BC16))</f>
        <v>0.75</v>
      </c>
      <c r="BE16" s="29"/>
      <c r="BF16" s="29"/>
      <c r="BG16" s="29"/>
      <c r="BH16" s="43">
        <v>1</v>
      </c>
      <c r="BI16" s="43">
        <v>0.25</v>
      </c>
      <c r="BJ16" s="43">
        <v>0.25</v>
      </c>
      <c r="BK16" s="32">
        <v>0.25</v>
      </c>
      <c r="BL16" s="29">
        <v>0</v>
      </c>
      <c r="BM16" s="43">
        <v>0.75</v>
      </c>
      <c r="BN16" s="40"/>
      <c r="BO16" s="29">
        <v>1</v>
      </c>
      <c r="BP16" s="29">
        <v>1</v>
      </c>
      <c r="BQ16" s="53" t="s">
        <v>196</v>
      </c>
      <c r="BR16" s="54" t="s">
        <v>197</v>
      </c>
      <c r="BS16" s="53" t="s">
        <v>198</v>
      </c>
      <c r="BT16" s="53" t="s">
        <v>199</v>
      </c>
      <c r="BU16" s="55"/>
      <c r="BV16" s="56">
        <v>1</v>
      </c>
      <c r="BW16" s="56">
        <v>1</v>
      </c>
      <c r="BX16" s="53" t="s">
        <v>200</v>
      </c>
      <c r="BY16" s="54" t="s">
        <v>201</v>
      </c>
      <c r="BZ16" s="53" t="s">
        <v>202</v>
      </c>
      <c r="CA16" s="53" t="s">
        <v>203</v>
      </c>
      <c r="CB16" s="57">
        <v>43382</v>
      </c>
      <c r="CC16" s="58">
        <v>1</v>
      </c>
      <c r="CD16" s="58">
        <v>1</v>
      </c>
      <c r="CE16" s="59" t="s">
        <v>204</v>
      </c>
      <c r="CF16" s="60" t="s">
        <v>205</v>
      </c>
      <c r="CG16" s="59" t="s">
        <v>206</v>
      </c>
      <c r="CH16" s="59" t="s">
        <v>207</v>
      </c>
      <c r="CI16" s="29"/>
      <c r="CJ16" s="29"/>
      <c r="CK16" s="29"/>
      <c r="CL16" s="29"/>
      <c r="CM16" s="29"/>
      <c r="CN16" s="29"/>
      <c r="CO16" s="29"/>
    </row>
    <row r="17" spans="1:93" s="42" customFormat="1" ht="87.75" customHeight="1" x14ac:dyDescent="0.25">
      <c r="A17" s="29"/>
      <c r="B17" s="29"/>
      <c r="C17" s="29"/>
      <c r="D17" s="29"/>
      <c r="E17" s="29" t="s">
        <v>208</v>
      </c>
      <c r="F17" s="29"/>
      <c r="G17" s="29" t="s">
        <v>192</v>
      </c>
      <c r="H17" s="29" t="s">
        <v>209</v>
      </c>
      <c r="I17" s="30"/>
      <c r="J17" s="31" t="s">
        <v>210</v>
      </c>
      <c r="K17" s="31" t="s">
        <v>211</v>
      </c>
      <c r="L17" s="29" t="s">
        <v>212</v>
      </c>
      <c r="M17" s="43"/>
      <c r="N17" s="43"/>
      <c r="O17" s="43"/>
      <c r="P17" s="32"/>
      <c r="Q17" s="32"/>
      <c r="R17" s="32"/>
      <c r="S17" s="32"/>
      <c r="T17" s="32"/>
      <c r="U17" s="41">
        <v>1</v>
      </c>
      <c r="V17" s="32"/>
      <c r="W17" s="32"/>
      <c r="X17" s="32"/>
      <c r="Y17" s="32"/>
      <c r="Z17" s="32"/>
      <c r="AA17" s="32"/>
      <c r="AB17" s="32"/>
      <c r="AC17" s="29"/>
      <c r="AD17" s="33"/>
      <c r="AE17" s="34" t="s">
        <v>114</v>
      </c>
      <c r="AF17" s="29"/>
      <c r="AG17" s="29" t="s">
        <v>213</v>
      </c>
      <c r="AH17" s="29" t="s">
        <v>214</v>
      </c>
      <c r="AI17" s="29" t="s">
        <v>116</v>
      </c>
      <c r="AJ17" s="29"/>
      <c r="AK17" s="29"/>
      <c r="AL17" s="29"/>
      <c r="AM17" s="29" t="s">
        <v>116</v>
      </c>
      <c r="AN17" s="29"/>
      <c r="AO17" s="29"/>
      <c r="AP17" s="29"/>
      <c r="AQ17" s="29"/>
      <c r="AR17" s="29"/>
      <c r="AS17" s="29"/>
      <c r="AT17" s="29"/>
      <c r="AU17" s="29"/>
      <c r="AV17" s="29"/>
      <c r="AW17" s="29"/>
      <c r="AX17" s="29"/>
      <c r="AY17" s="29"/>
      <c r="AZ17" s="61">
        <v>50</v>
      </c>
      <c r="BA17" s="29">
        <v>25</v>
      </c>
      <c r="BB17" s="29"/>
      <c r="BC17" s="29"/>
      <c r="BD17" s="62">
        <f>SUM(AZ17:BC17)</f>
        <v>75</v>
      </c>
      <c r="BE17" s="61">
        <v>50</v>
      </c>
      <c r="BF17" s="29">
        <v>25</v>
      </c>
      <c r="BG17" s="29"/>
      <c r="BH17" s="29" t="s">
        <v>215</v>
      </c>
      <c r="BI17" s="29"/>
      <c r="BJ17" s="29"/>
      <c r="BK17" s="29"/>
      <c r="BL17" s="29"/>
      <c r="BM17" s="43">
        <f t="shared" ref="BM17:BM80" si="1">IF(SUM(BI17:BL17)&gt;100%,AVERAGE(BI17:BL17),SUM(BI17:BL17))</f>
        <v>0</v>
      </c>
      <c r="BN17" s="33"/>
      <c r="BO17" s="29"/>
      <c r="BP17" s="29"/>
      <c r="BQ17" s="53" t="s">
        <v>216</v>
      </c>
      <c r="BR17" s="53" t="s">
        <v>217</v>
      </c>
      <c r="BS17" s="53" t="s">
        <v>218</v>
      </c>
      <c r="BT17" s="29"/>
      <c r="BU17" s="57">
        <v>43250</v>
      </c>
      <c r="BV17" s="29"/>
      <c r="BW17" s="29"/>
      <c r="BX17" s="53" t="s">
        <v>219</v>
      </c>
      <c r="BY17" s="53"/>
      <c r="BZ17" s="53" t="s">
        <v>220</v>
      </c>
      <c r="CA17" s="29"/>
      <c r="CB17" s="57">
        <v>43371</v>
      </c>
      <c r="CC17" s="29"/>
      <c r="CD17" s="29"/>
      <c r="CE17" s="29"/>
      <c r="CF17" s="29"/>
      <c r="CG17" s="29"/>
      <c r="CH17" s="29"/>
      <c r="CI17" s="29"/>
      <c r="CJ17" s="29"/>
      <c r="CK17" s="29"/>
      <c r="CL17" s="29"/>
      <c r="CM17" s="29"/>
      <c r="CN17" s="29"/>
      <c r="CO17" s="29"/>
    </row>
    <row r="18" spans="1:93" s="42" customFormat="1" ht="67.5" x14ac:dyDescent="0.25">
      <c r="A18" s="29"/>
      <c r="B18" s="29"/>
      <c r="C18" s="29"/>
      <c r="D18" s="29"/>
      <c r="E18" s="29" t="s">
        <v>208</v>
      </c>
      <c r="F18" s="29"/>
      <c r="G18" s="29"/>
      <c r="H18" s="29" t="s">
        <v>221</v>
      </c>
      <c r="I18" s="30"/>
      <c r="J18" s="31" t="s">
        <v>210</v>
      </c>
      <c r="K18" s="31" t="s">
        <v>211</v>
      </c>
      <c r="L18" s="29" t="s">
        <v>193</v>
      </c>
      <c r="M18" s="29"/>
      <c r="N18" s="29"/>
      <c r="O18" s="29"/>
      <c r="P18" s="29"/>
      <c r="Q18" s="32"/>
      <c r="R18" s="32"/>
      <c r="S18" s="32"/>
      <c r="T18" s="32"/>
      <c r="U18" s="41">
        <v>1</v>
      </c>
      <c r="V18" s="32"/>
      <c r="W18" s="32"/>
      <c r="X18" s="32"/>
      <c r="Y18" s="32"/>
      <c r="Z18" s="32"/>
      <c r="AA18" s="32"/>
      <c r="AB18" s="32"/>
      <c r="AC18" s="29"/>
      <c r="AD18" s="33"/>
      <c r="AE18" s="34" t="s">
        <v>114</v>
      </c>
      <c r="AF18" s="29"/>
      <c r="AG18" s="29" t="s">
        <v>213</v>
      </c>
      <c r="AH18" s="29" t="s">
        <v>214</v>
      </c>
      <c r="AI18" s="29" t="s">
        <v>116</v>
      </c>
      <c r="AJ18" s="29"/>
      <c r="AK18" s="29"/>
      <c r="AL18" s="29"/>
      <c r="AM18" s="29" t="s">
        <v>116</v>
      </c>
      <c r="AN18" s="29"/>
      <c r="AO18" s="29"/>
      <c r="AP18" s="29"/>
      <c r="AQ18" s="29"/>
      <c r="AR18" s="29"/>
      <c r="AS18" s="29"/>
      <c r="AT18" s="29"/>
      <c r="AU18" s="29"/>
      <c r="AV18" s="29"/>
      <c r="AW18" s="29"/>
      <c r="AX18" s="29"/>
      <c r="AY18" s="29"/>
      <c r="AZ18" s="29">
        <v>0</v>
      </c>
      <c r="BA18" s="29">
        <v>0</v>
      </c>
      <c r="BB18" s="29"/>
      <c r="BC18" s="29"/>
      <c r="BD18" s="62">
        <f t="shared" ref="BD18:BD23" si="2">SUM(AZ18:BC18)</f>
        <v>0</v>
      </c>
      <c r="BE18" s="29">
        <v>0</v>
      </c>
      <c r="BF18" s="29">
        <v>0</v>
      </c>
      <c r="BG18" s="29"/>
      <c r="BH18" s="29" t="s">
        <v>215</v>
      </c>
      <c r="BI18" s="29"/>
      <c r="BJ18" s="29"/>
      <c r="BK18" s="29"/>
      <c r="BL18" s="29"/>
      <c r="BM18" s="43">
        <f t="shared" si="1"/>
        <v>0</v>
      </c>
      <c r="BN18" s="33"/>
      <c r="BO18" s="29"/>
      <c r="BP18" s="29"/>
      <c r="BQ18" s="53" t="s">
        <v>216</v>
      </c>
      <c r="BR18" s="29"/>
      <c r="BS18" s="53" t="s">
        <v>222</v>
      </c>
      <c r="BT18" s="29"/>
      <c r="BU18" s="57">
        <v>43250</v>
      </c>
      <c r="BV18" s="29"/>
      <c r="BW18" s="29"/>
      <c r="BX18" s="53" t="s">
        <v>219</v>
      </c>
      <c r="BY18" s="29"/>
      <c r="BZ18" s="53" t="s">
        <v>223</v>
      </c>
      <c r="CA18" s="29"/>
      <c r="CB18" s="57">
        <v>43371</v>
      </c>
      <c r="CC18" s="29"/>
      <c r="CD18" s="29"/>
      <c r="CE18" s="29"/>
      <c r="CF18" s="29"/>
      <c r="CG18" s="29"/>
      <c r="CH18" s="29"/>
      <c r="CI18" s="29"/>
      <c r="CJ18" s="29"/>
      <c r="CK18" s="29"/>
      <c r="CL18" s="29"/>
      <c r="CM18" s="29"/>
      <c r="CN18" s="29"/>
      <c r="CO18" s="29"/>
    </row>
    <row r="19" spans="1:93" s="42" customFormat="1" ht="67.5" x14ac:dyDescent="0.25">
      <c r="A19" s="29"/>
      <c r="B19" s="29"/>
      <c r="C19" s="29"/>
      <c r="D19" s="29"/>
      <c r="E19" s="29" t="s">
        <v>208</v>
      </c>
      <c r="F19" s="29"/>
      <c r="G19" s="29"/>
      <c r="H19" s="29" t="s">
        <v>224</v>
      </c>
      <c r="I19" s="30"/>
      <c r="J19" s="31" t="s">
        <v>210</v>
      </c>
      <c r="K19" s="31" t="s">
        <v>211</v>
      </c>
      <c r="L19" s="29" t="s">
        <v>110</v>
      </c>
      <c r="M19" s="29"/>
      <c r="N19" s="29"/>
      <c r="O19" s="29"/>
      <c r="P19" s="29"/>
      <c r="Q19" s="41"/>
      <c r="R19" s="32"/>
      <c r="S19" s="32"/>
      <c r="T19" s="32"/>
      <c r="U19" s="41">
        <v>1</v>
      </c>
      <c r="V19" s="32"/>
      <c r="W19" s="32"/>
      <c r="X19" s="32"/>
      <c r="Y19" s="41"/>
      <c r="Z19" s="32"/>
      <c r="AA19" s="32"/>
      <c r="AB19" s="32"/>
      <c r="AC19" s="29"/>
      <c r="AD19" s="33"/>
      <c r="AE19" s="34" t="s">
        <v>114</v>
      </c>
      <c r="AF19" s="29"/>
      <c r="AG19" s="29" t="s">
        <v>213</v>
      </c>
      <c r="AH19" s="29" t="s">
        <v>225</v>
      </c>
      <c r="AI19" s="29" t="s">
        <v>116</v>
      </c>
      <c r="AJ19" s="29"/>
      <c r="AK19" s="29"/>
      <c r="AL19" s="29"/>
      <c r="AM19" s="29" t="s">
        <v>116</v>
      </c>
      <c r="AN19" s="29"/>
      <c r="AO19" s="29"/>
      <c r="AP19" s="29"/>
      <c r="AQ19" s="29"/>
      <c r="AR19" s="29"/>
      <c r="AS19" s="29"/>
      <c r="AT19" s="29"/>
      <c r="AU19" s="29"/>
      <c r="AV19" s="29"/>
      <c r="AW19" s="29"/>
      <c r="AX19" s="29"/>
      <c r="AY19" s="29"/>
      <c r="AZ19" s="29">
        <v>33</v>
      </c>
      <c r="BA19" s="29">
        <v>33</v>
      </c>
      <c r="BB19" s="29"/>
      <c r="BC19" s="29"/>
      <c r="BD19" s="62">
        <f t="shared" si="2"/>
        <v>66</v>
      </c>
      <c r="BE19" s="29">
        <v>100</v>
      </c>
      <c r="BF19" s="29">
        <v>100</v>
      </c>
      <c r="BG19" s="29"/>
      <c r="BH19" s="29" t="s">
        <v>226</v>
      </c>
      <c r="BI19" s="29"/>
      <c r="BJ19" s="29"/>
      <c r="BK19" s="29"/>
      <c r="BL19" s="29"/>
      <c r="BM19" s="43">
        <f t="shared" si="1"/>
        <v>0</v>
      </c>
      <c r="BN19" s="40">
        <v>43250</v>
      </c>
      <c r="BO19" s="29"/>
      <c r="BP19" s="29"/>
      <c r="BQ19" s="53" t="s">
        <v>216</v>
      </c>
      <c r="BR19" s="53" t="s">
        <v>227</v>
      </c>
      <c r="BS19" s="53" t="s">
        <v>228</v>
      </c>
      <c r="BT19" s="29"/>
      <c r="BU19" s="57">
        <v>43250</v>
      </c>
      <c r="BV19" s="29"/>
      <c r="BW19" s="29"/>
      <c r="BX19" s="53" t="s">
        <v>229</v>
      </c>
      <c r="BY19" s="29"/>
      <c r="BZ19" s="53" t="s">
        <v>230</v>
      </c>
      <c r="CA19" s="29"/>
      <c r="CB19" s="40">
        <v>43371</v>
      </c>
      <c r="CC19" s="29"/>
      <c r="CD19" s="29"/>
      <c r="CE19" s="29"/>
      <c r="CF19" s="29"/>
      <c r="CG19" s="29"/>
      <c r="CH19" s="29"/>
      <c r="CI19" s="29"/>
      <c r="CJ19" s="29"/>
      <c r="CK19" s="29"/>
      <c r="CL19" s="29"/>
      <c r="CM19" s="29"/>
      <c r="CN19" s="29"/>
      <c r="CO19" s="29"/>
    </row>
    <row r="20" spans="1:93" s="42" customFormat="1" ht="67.5" x14ac:dyDescent="0.25">
      <c r="A20" s="29"/>
      <c r="B20" s="29"/>
      <c r="C20" s="29"/>
      <c r="D20" s="29"/>
      <c r="E20" s="29" t="s">
        <v>208</v>
      </c>
      <c r="F20" s="29"/>
      <c r="G20" s="29"/>
      <c r="H20" s="29" t="s">
        <v>231</v>
      </c>
      <c r="I20" s="30"/>
      <c r="J20" s="31" t="s">
        <v>210</v>
      </c>
      <c r="K20" s="31" t="s">
        <v>211</v>
      </c>
      <c r="L20" s="29" t="s">
        <v>110</v>
      </c>
      <c r="M20" s="29"/>
      <c r="N20" s="29"/>
      <c r="O20" s="29"/>
      <c r="P20" s="29"/>
      <c r="Q20" s="32"/>
      <c r="R20" s="32"/>
      <c r="S20" s="32"/>
      <c r="T20" s="32"/>
      <c r="U20" s="41">
        <v>1</v>
      </c>
      <c r="V20" s="32"/>
      <c r="W20" s="32"/>
      <c r="X20" s="32"/>
      <c r="Y20" s="32"/>
      <c r="Z20" s="32"/>
      <c r="AA20" s="32"/>
      <c r="AB20" s="32"/>
      <c r="AC20" s="29"/>
      <c r="AD20" s="33"/>
      <c r="AE20" s="34" t="s">
        <v>114</v>
      </c>
      <c r="AF20" s="29"/>
      <c r="AG20" s="29" t="s">
        <v>213</v>
      </c>
      <c r="AH20" s="29" t="s">
        <v>225</v>
      </c>
      <c r="AI20" s="29" t="s">
        <v>116</v>
      </c>
      <c r="AJ20" s="29"/>
      <c r="AK20" s="29"/>
      <c r="AL20" s="29"/>
      <c r="AM20" s="29" t="s">
        <v>116</v>
      </c>
      <c r="AN20" s="29"/>
      <c r="AO20" s="29"/>
      <c r="AP20" s="29"/>
      <c r="AQ20" s="29"/>
      <c r="AR20" s="29"/>
      <c r="AS20" s="29"/>
      <c r="AT20" s="29"/>
      <c r="AU20" s="29"/>
      <c r="AV20" s="29"/>
      <c r="AW20" s="29"/>
      <c r="AX20" s="29"/>
      <c r="AY20" s="29"/>
      <c r="AZ20" s="29">
        <v>33</v>
      </c>
      <c r="BA20" s="29">
        <v>33</v>
      </c>
      <c r="BB20" s="29"/>
      <c r="BC20" s="29"/>
      <c r="BD20" s="62">
        <f t="shared" si="2"/>
        <v>66</v>
      </c>
      <c r="BE20" s="29">
        <v>100</v>
      </c>
      <c r="BF20" s="29">
        <v>100</v>
      </c>
      <c r="BG20" s="29"/>
      <c r="BH20" s="29" t="s">
        <v>232</v>
      </c>
      <c r="BI20" s="29"/>
      <c r="BJ20" s="29"/>
      <c r="BK20" s="29"/>
      <c r="BL20" s="29"/>
      <c r="BM20" s="43">
        <f t="shared" si="1"/>
        <v>0</v>
      </c>
      <c r="BN20" s="40">
        <v>43250</v>
      </c>
      <c r="BO20" s="29"/>
      <c r="BP20" s="29"/>
      <c r="BQ20" s="53" t="s">
        <v>216</v>
      </c>
      <c r="BR20" s="53" t="s">
        <v>227</v>
      </c>
      <c r="BS20" s="53" t="s">
        <v>233</v>
      </c>
      <c r="BT20" s="29"/>
      <c r="BU20" s="57">
        <v>43250</v>
      </c>
      <c r="BV20" s="29"/>
      <c r="BW20" s="29"/>
      <c r="BX20" s="53" t="s">
        <v>204</v>
      </c>
      <c r="BY20" s="29"/>
      <c r="BZ20" s="53" t="s">
        <v>234</v>
      </c>
      <c r="CA20" s="29"/>
      <c r="CB20" s="40">
        <v>43371</v>
      </c>
      <c r="CC20" s="29"/>
      <c r="CD20" s="29"/>
      <c r="CE20" s="29"/>
      <c r="CF20" s="29"/>
      <c r="CG20" s="29"/>
      <c r="CH20" s="29"/>
      <c r="CI20" s="29"/>
      <c r="CJ20" s="29"/>
      <c r="CK20" s="29"/>
      <c r="CL20" s="29"/>
      <c r="CM20" s="29"/>
      <c r="CN20" s="29"/>
      <c r="CO20" s="29"/>
    </row>
    <row r="21" spans="1:93" s="42" customFormat="1" ht="78.75" x14ac:dyDescent="0.25">
      <c r="A21" s="29"/>
      <c r="B21" s="29"/>
      <c r="C21" s="29"/>
      <c r="D21" s="29"/>
      <c r="E21" s="29" t="s">
        <v>208</v>
      </c>
      <c r="F21" s="29"/>
      <c r="G21" s="29"/>
      <c r="H21" s="29" t="s">
        <v>235</v>
      </c>
      <c r="I21" s="30"/>
      <c r="J21" s="31" t="s">
        <v>210</v>
      </c>
      <c r="K21" s="31" t="s">
        <v>211</v>
      </c>
      <c r="L21" s="29" t="s">
        <v>236</v>
      </c>
      <c r="M21" s="29"/>
      <c r="N21" s="29"/>
      <c r="O21" s="29"/>
      <c r="P21" s="29"/>
      <c r="Q21" s="32"/>
      <c r="R21" s="32"/>
      <c r="S21" s="32"/>
      <c r="T21" s="32"/>
      <c r="U21" s="41">
        <v>1</v>
      </c>
      <c r="V21" s="32"/>
      <c r="W21" s="32"/>
      <c r="X21" s="32"/>
      <c r="Y21" s="32"/>
      <c r="Z21" s="32"/>
      <c r="AA21" s="32"/>
      <c r="AB21" s="32"/>
      <c r="AC21" s="29"/>
      <c r="AD21" s="33"/>
      <c r="AE21" s="34" t="s">
        <v>114</v>
      </c>
      <c r="AF21" s="29"/>
      <c r="AG21" s="29" t="s">
        <v>213</v>
      </c>
      <c r="AH21" s="29" t="s">
        <v>237</v>
      </c>
      <c r="AI21" s="29" t="s">
        <v>116</v>
      </c>
      <c r="AJ21" s="29"/>
      <c r="AK21" s="29"/>
      <c r="AL21" s="29"/>
      <c r="AM21" s="29" t="s">
        <v>116</v>
      </c>
      <c r="AN21" s="29"/>
      <c r="AO21" s="29"/>
      <c r="AP21" s="29"/>
      <c r="AQ21" s="29"/>
      <c r="AR21" s="29"/>
      <c r="AS21" s="29"/>
      <c r="AT21" s="29"/>
      <c r="AU21" s="29"/>
      <c r="AV21" s="29"/>
      <c r="AW21" s="29"/>
      <c r="AX21" s="29"/>
      <c r="AY21" s="29"/>
      <c r="AZ21" s="29">
        <v>33</v>
      </c>
      <c r="BA21" s="29">
        <v>33</v>
      </c>
      <c r="BB21" s="29"/>
      <c r="BC21" s="29"/>
      <c r="BD21" s="62">
        <f t="shared" si="2"/>
        <v>66</v>
      </c>
      <c r="BE21" s="29">
        <v>100</v>
      </c>
      <c r="BF21" s="29">
        <v>100</v>
      </c>
      <c r="BG21" s="29"/>
      <c r="BH21" s="29" t="s">
        <v>238</v>
      </c>
      <c r="BI21" s="29"/>
      <c r="BJ21" s="29"/>
      <c r="BK21" s="29"/>
      <c r="BL21" s="29"/>
      <c r="BM21" s="43">
        <f t="shared" si="1"/>
        <v>0</v>
      </c>
      <c r="BN21" s="33"/>
      <c r="BO21" s="29"/>
      <c r="BP21" s="29"/>
      <c r="BQ21" s="53" t="s">
        <v>216</v>
      </c>
      <c r="BR21" s="53" t="s">
        <v>239</v>
      </c>
      <c r="BS21" s="53" t="s">
        <v>240</v>
      </c>
      <c r="BT21" s="29"/>
      <c r="BU21" s="57">
        <v>43250</v>
      </c>
      <c r="BV21" s="29"/>
      <c r="BW21" s="29"/>
      <c r="BX21" s="53" t="s">
        <v>204</v>
      </c>
      <c r="BY21" s="29"/>
      <c r="BZ21" s="53" t="s">
        <v>230</v>
      </c>
      <c r="CA21" s="29"/>
      <c r="CB21" s="57">
        <v>43371</v>
      </c>
      <c r="CC21" s="29"/>
      <c r="CD21" s="29"/>
      <c r="CE21" s="29"/>
      <c r="CF21" s="29"/>
      <c r="CG21" s="29"/>
      <c r="CH21" s="29"/>
      <c r="CI21" s="29"/>
      <c r="CJ21" s="29"/>
      <c r="CK21" s="29"/>
      <c r="CL21" s="29"/>
      <c r="CM21" s="29"/>
      <c r="CN21" s="29"/>
      <c r="CO21" s="29"/>
    </row>
    <row r="22" spans="1:93" s="42" customFormat="1" ht="78.75" x14ac:dyDescent="0.25">
      <c r="A22" s="29"/>
      <c r="B22" s="29"/>
      <c r="C22" s="29"/>
      <c r="D22" s="29"/>
      <c r="E22" s="29" t="s">
        <v>208</v>
      </c>
      <c r="F22" s="29"/>
      <c r="G22" s="29"/>
      <c r="H22" s="29" t="s">
        <v>241</v>
      </c>
      <c r="I22" s="30"/>
      <c r="J22" s="31" t="s">
        <v>210</v>
      </c>
      <c r="K22" s="31" t="s">
        <v>211</v>
      </c>
      <c r="L22" s="29" t="s">
        <v>110</v>
      </c>
      <c r="M22" s="29"/>
      <c r="N22" s="29"/>
      <c r="O22" s="29"/>
      <c r="P22" s="29"/>
      <c r="Q22" s="41"/>
      <c r="R22" s="32"/>
      <c r="S22" s="32"/>
      <c r="T22" s="32"/>
      <c r="U22" s="41">
        <v>1</v>
      </c>
      <c r="V22" s="32"/>
      <c r="W22" s="32"/>
      <c r="X22" s="32"/>
      <c r="Y22" s="41"/>
      <c r="Z22" s="32"/>
      <c r="AA22" s="32"/>
      <c r="AB22" s="32"/>
      <c r="AC22" s="29"/>
      <c r="AD22" s="33"/>
      <c r="AE22" s="34" t="s">
        <v>114</v>
      </c>
      <c r="AF22" s="29"/>
      <c r="AG22" s="29" t="s">
        <v>213</v>
      </c>
      <c r="AH22" s="29" t="s">
        <v>237</v>
      </c>
      <c r="AI22" s="29" t="s">
        <v>116</v>
      </c>
      <c r="AJ22" s="29"/>
      <c r="AK22" s="29"/>
      <c r="AL22" s="29"/>
      <c r="AM22" s="29" t="s">
        <v>116</v>
      </c>
      <c r="AN22" s="29"/>
      <c r="AO22" s="29"/>
      <c r="AP22" s="29"/>
      <c r="AQ22" s="29"/>
      <c r="AR22" s="29"/>
      <c r="AS22" s="29"/>
      <c r="AT22" s="29"/>
      <c r="AU22" s="29"/>
      <c r="AV22" s="29"/>
      <c r="AW22" s="29"/>
      <c r="AX22" s="29"/>
      <c r="AY22" s="29"/>
      <c r="AZ22" s="29">
        <v>33</v>
      </c>
      <c r="BA22" s="29">
        <v>33</v>
      </c>
      <c r="BB22" s="29"/>
      <c r="BC22" s="29"/>
      <c r="BD22" s="62">
        <f t="shared" si="2"/>
        <v>66</v>
      </c>
      <c r="BE22" s="29">
        <v>100</v>
      </c>
      <c r="BF22" s="29">
        <v>100</v>
      </c>
      <c r="BG22" s="29"/>
      <c r="BH22" s="29" t="s">
        <v>238</v>
      </c>
      <c r="BI22" s="29"/>
      <c r="BJ22" s="29"/>
      <c r="BK22" s="29"/>
      <c r="BL22" s="29"/>
      <c r="BM22" s="43">
        <f t="shared" si="1"/>
        <v>0</v>
      </c>
      <c r="BN22" s="33"/>
      <c r="BO22" s="29"/>
      <c r="BP22" s="29"/>
      <c r="BQ22" s="53" t="s">
        <v>216</v>
      </c>
      <c r="BR22" s="53" t="s">
        <v>227</v>
      </c>
      <c r="BS22" s="53" t="s">
        <v>242</v>
      </c>
      <c r="BT22" s="29"/>
      <c r="BU22" s="57">
        <v>43250</v>
      </c>
      <c r="BV22" s="29"/>
      <c r="BW22" s="29"/>
      <c r="BX22" s="53" t="s">
        <v>204</v>
      </c>
      <c r="BY22" s="29"/>
      <c r="BZ22" s="53" t="s">
        <v>230</v>
      </c>
      <c r="CA22" s="29"/>
      <c r="CB22" s="57">
        <v>43371</v>
      </c>
      <c r="CC22" s="29"/>
      <c r="CD22" s="29"/>
      <c r="CE22" s="29"/>
      <c r="CF22" s="29"/>
      <c r="CG22" s="29"/>
      <c r="CH22" s="29"/>
      <c r="CI22" s="29"/>
      <c r="CJ22" s="29"/>
      <c r="CK22" s="29"/>
      <c r="CL22" s="29"/>
      <c r="CM22" s="29"/>
      <c r="CN22" s="29"/>
      <c r="CO22" s="29"/>
    </row>
    <row r="23" spans="1:93" s="72" customFormat="1" ht="90" x14ac:dyDescent="0.25">
      <c r="A23" s="58"/>
      <c r="B23" s="58"/>
      <c r="C23" s="58"/>
      <c r="D23" s="58"/>
      <c r="E23" s="58" t="s">
        <v>208</v>
      </c>
      <c r="F23" s="58"/>
      <c r="G23" s="58"/>
      <c r="H23" s="58" t="s">
        <v>243</v>
      </c>
      <c r="I23" s="63"/>
      <c r="J23" s="64" t="s">
        <v>210</v>
      </c>
      <c r="K23" s="64" t="s">
        <v>211</v>
      </c>
      <c r="L23" s="65" t="s">
        <v>244</v>
      </c>
      <c r="M23" s="58"/>
      <c r="N23" s="58"/>
      <c r="O23" s="58"/>
      <c r="P23" s="58"/>
      <c r="Q23" s="66"/>
      <c r="R23" s="67"/>
      <c r="S23" s="67"/>
      <c r="T23" s="67"/>
      <c r="U23" s="66"/>
      <c r="V23" s="67"/>
      <c r="W23" s="67"/>
      <c r="X23" s="67"/>
      <c r="Y23" s="66"/>
      <c r="Z23" s="67"/>
      <c r="AA23" s="67"/>
      <c r="AB23" s="67"/>
      <c r="AC23" s="58"/>
      <c r="AD23" s="68"/>
      <c r="AE23" s="69" t="s">
        <v>114</v>
      </c>
      <c r="AF23" s="58"/>
      <c r="AG23" s="58" t="s">
        <v>213</v>
      </c>
      <c r="AH23" s="58" t="s">
        <v>245</v>
      </c>
      <c r="AI23" s="58" t="s">
        <v>116</v>
      </c>
      <c r="AJ23" s="58"/>
      <c r="AK23" s="58"/>
      <c r="AL23" s="58"/>
      <c r="AM23" s="58" t="s">
        <v>116</v>
      </c>
      <c r="AN23" s="58"/>
      <c r="AO23" s="58"/>
      <c r="AP23" s="58"/>
      <c r="AQ23" s="58"/>
      <c r="AR23" s="58"/>
      <c r="AS23" s="58"/>
      <c r="AT23" s="58"/>
      <c r="AU23" s="58"/>
      <c r="AV23" s="58"/>
      <c r="AW23" s="58"/>
      <c r="AX23" s="58"/>
      <c r="AY23" s="58"/>
      <c r="AZ23" s="58">
        <v>33</v>
      </c>
      <c r="BA23" s="58">
        <v>33</v>
      </c>
      <c r="BB23" s="58"/>
      <c r="BC23" s="58"/>
      <c r="BD23" s="70">
        <f t="shared" si="2"/>
        <v>66</v>
      </c>
      <c r="BE23" s="58">
        <v>100</v>
      </c>
      <c r="BF23" s="58">
        <v>100</v>
      </c>
      <c r="BG23" s="58"/>
      <c r="BH23" s="58" t="s">
        <v>246</v>
      </c>
      <c r="BI23" s="58"/>
      <c r="BJ23" s="58"/>
      <c r="BK23" s="58"/>
      <c r="BL23" s="58"/>
      <c r="BM23" s="71">
        <f t="shared" si="1"/>
        <v>0</v>
      </c>
      <c r="BN23" s="68"/>
      <c r="BO23" s="58"/>
      <c r="BP23" s="58"/>
      <c r="BQ23" s="59" t="s">
        <v>216</v>
      </c>
      <c r="BR23" s="59" t="s">
        <v>227</v>
      </c>
      <c r="BS23" s="59" t="s">
        <v>247</v>
      </c>
      <c r="BT23" s="58"/>
      <c r="BU23" s="57">
        <v>43250</v>
      </c>
      <c r="BV23" s="58"/>
      <c r="BW23" s="58"/>
      <c r="BX23" s="59" t="s">
        <v>204</v>
      </c>
      <c r="BY23" s="58"/>
      <c r="BZ23" s="59" t="s">
        <v>248</v>
      </c>
      <c r="CA23" s="58"/>
      <c r="CB23" s="57">
        <v>43371</v>
      </c>
      <c r="CC23" s="58"/>
      <c r="CD23" s="58"/>
      <c r="CE23" s="58"/>
      <c r="CF23" s="58"/>
      <c r="CG23" s="58"/>
      <c r="CH23" s="58"/>
      <c r="CI23" s="58"/>
      <c r="CJ23" s="58"/>
      <c r="CK23" s="58"/>
      <c r="CL23" s="58"/>
      <c r="CM23" s="58"/>
      <c r="CN23" s="58"/>
      <c r="CO23" s="58"/>
    </row>
    <row r="24" spans="1:93" s="42" customFormat="1" ht="174.75" customHeight="1" x14ac:dyDescent="0.25">
      <c r="A24" s="29" t="s">
        <v>125</v>
      </c>
      <c r="B24" s="29" t="s">
        <v>101</v>
      </c>
      <c r="C24" s="29" t="s">
        <v>102</v>
      </c>
      <c r="D24" s="29" t="s">
        <v>103</v>
      </c>
      <c r="E24" s="29" t="s">
        <v>104</v>
      </c>
      <c r="F24" s="29" t="s">
        <v>105</v>
      </c>
      <c r="G24" s="29" t="s">
        <v>106</v>
      </c>
      <c r="H24" s="29" t="s">
        <v>249</v>
      </c>
      <c r="I24" s="30">
        <v>0.1</v>
      </c>
      <c r="J24" s="31" t="s">
        <v>108</v>
      </c>
      <c r="K24" s="31" t="s">
        <v>109</v>
      </c>
      <c r="L24" s="29" t="s">
        <v>110</v>
      </c>
      <c r="M24" s="29" t="s">
        <v>111</v>
      </c>
      <c r="N24" s="29" t="s">
        <v>111</v>
      </c>
      <c r="O24" s="29" t="s">
        <v>111</v>
      </c>
      <c r="P24" s="29">
        <v>1</v>
      </c>
      <c r="Q24" s="32">
        <v>1</v>
      </c>
      <c r="R24" s="32">
        <v>1</v>
      </c>
      <c r="S24" s="32">
        <v>1</v>
      </c>
      <c r="T24" s="32">
        <v>1</v>
      </c>
      <c r="U24" s="32">
        <v>1</v>
      </c>
      <c r="V24" s="32">
        <v>1</v>
      </c>
      <c r="W24" s="32">
        <v>1</v>
      </c>
      <c r="X24" s="32">
        <v>1</v>
      </c>
      <c r="Y24" s="32">
        <v>1</v>
      </c>
      <c r="Z24" s="32">
        <v>1</v>
      </c>
      <c r="AA24" s="32">
        <v>1</v>
      </c>
      <c r="AB24" s="32">
        <v>1</v>
      </c>
      <c r="AC24" s="29" t="s">
        <v>250</v>
      </c>
      <c r="AD24" s="33" t="s">
        <v>113</v>
      </c>
      <c r="AE24" s="34" t="s">
        <v>137</v>
      </c>
      <c r="AF24" s="29" t="s">
        <v>251</v>
      </c>
      <c r="AG24" s="29"/>
      <c r="AH24" s="29"/>
      <c r="AI24" s="29"/>
      <c r="AJ24" s="29" t="s">
        <v>116</v>
      </c>
      <c r="AK24" s="29"/>
      <c r="AL24" s="29"/>
      <c r="AM24" s="29" t="s">
        <v>116</v>
      </c>
      <c r="AN24" s="29"/>
      <c r="AO24" s="29"/>
      <c r="AP24" s="29"/>
      <c r="AQ24" s="29"/>
      <c r="AR24" s="29"/>
      <c r="AS24" s="29"/>
      <c r="AT24" s="29"/>
      <c r="AU24" s="29"/>
      <c r="AV24" s="29"/>
      <c r="AW24" s="29"/>
      <c r="AX24" s="29"/>
      <c r="AY24" s="29"/>
      <c r="AZ24" s="52">
        <v>1</v>
      </c>
      <c r="BA24" s="52">
        <v>1</v>
      </c>
      <c r="BB24" s="52">
        <v>1</v>
      </c>
      <c r="BC24" s="29">
        <v>0</v>
      </c>
      <c r="BD24" s="52">
        <v>1</v>
      </c>
      <c r="BE24" s="29"/>
      <c r="BF24" s="29"/>
      <c r="BG24" s="29"/>
      <c r="BH24" s="32">
        <v>1</v>
      </c>
      <c r="BI24" s="52">
        <v>0.25</v>
      </c>
      <c r="BJ24" s="52">
        <v>0.25</v>
      </c>
      <c r="BK24" s="52">
        <v>0.25</v>
      </c>
      <c r="BL24" s="52">
        <v>0</v>
      </c>
      <c r="BM24" s="43">
        <v>0.75</v>
      </c>
      <c r="BN24" s="40">
        <v>43195</v>
      </c>
      <c r="BO24" s="56">
        <v>8</v>
      </c>
      <c r="BP24" s="56">
        <v>8</v>
      </c>
      <c r="BQ24" s="73" t="s">
        <v>252</v>
      </c>
      <c r="BR24" s="73" t="s">
        <v>253</v>
      </c>
      <c r="BS24" s="73" t="s">
        <v>254</v>
      </c>
      <c r="BT24" s="73" t="s">
        <v>255</v>
      </c>
      <c r="BU24" s="40">
        <v>43286</v>
      </c>
      <c r="BV24" s="56">
        <v>19</v>
      </c>
      <c r="BW24" s="56">
        <v>19</v>
      </c>
      <c r="BX24" s="73" t="s">
        <v>252</v>
      </c>
      <c r="BY24" s="73" t="s">
        <v>253</v>
      </c>
      <c r="BZ24" s="73" t="s">
        <v>256</v>
      </c>
      <c r="CA24" s="73" t="s">
        <v>124</v>
      </c>
      <c r="CB24" s="50">
        <v>43374</v>
      </c>
      <c r="CC24" s="29">
        <v>19</v>
      </c>
      <c r="CD24" s="29">
        <v>19</v>
      </c>
      <c r="CE24" s="29" t="s">
        <v>257</v>
      </c>
      <c r="CF24" s="29" t="s">
        <v>258</v>
      </c>
      <c r="CG24" s="29" t="s">
        <v>259</v>
      </c>
      <c r="CH24" s="29" t="s">
        <v>124</v>
      </c>
      <c r="CI24" s="29"/>
      <c r="CJ24" s="29"/>
      <c r="CK24" s="29"/>
      <c r="CL24" s="29"/>
      <c r="CM24" s="29"/>
      <c r="CN24" s="29"/>
      <c r="CO24" s="29"/>
    </row>
    <row r="25" spans="1:93" s="42" customFormat="1" ht="85.5" customHeight="1" x14ac:dyDescent="0.25">
      <c r="A25" s="29" t="s">
        <v>125</v>
      </c>
      <c r="B25" s="29" t="s">
        <v>101</v>
      </c>
      <c r="C25" s="29" t="s">
        <v>102</v>
      </c>
      <c r="D25" s="29" t="s">
        <v>103</v>
      </c>
      <c r="E25" s="29" t="s">
        <v>190</v>
      </c>
      <c r="F25" s="29" t="s">
        <v>105</v>
      </c>
      <c r="G25" s="29" t="s">
        <v>106</v>
      </c>
      <c r="H25" s="29" t="s">
        <v>260</v>
      </c>
      <c r="I25" s="30">
        <v>0.2</v>
      </c>
      <c r="J25" s="31" t="s">
        <v>108</v>
      </c>
      <c r="K25" s="31" t="s">
        <v>109</v>
      </c>
      <c r="L25" s="29" t="s">
        <v>193</v>
      </c>
      <c r="M25" s="29" t="s">
        <v>111</v>
      </c>
      <c r="N25" s="29" t="s">
        <v>111</v>
      </c>
      <c r="O25" s="29" t="s">
        <v>111</v>
      </c>
      <c r="P25" s="29">
        <v>1</v>
      </c>
      <c r="Q25" s="29">
        <v>5</v>
      </c>
      <c r="R25" s="32"/>
      <c r="S25" s="32"/>
      <c r="T25" s="32"/>
      <c r="U25" s="32"/>
      <c r="V25" s="32"/>
      <c r="W25" s="32"/>
      <c r="X25" s="32"/>
      <c r="Y25" s="32"/>
      <c r="Z25" s="32"/>
      <c r="AA25" s="32"/>
      <c r="AB25" s="32"/>
      <c r="AC25" s="29" t="s">
        <v>261</v>
      </c>
      <c r="AD25" s="33" t="s">
        <v>262</v>
      </c>
      <c r="AE25" s="34" t="s">
        <v>114</v>
      </c>
      <c r="AF25" s="29" t="s">
        <v>263</v>
      </c>
      <c r="AG25" s="29"/>
      <c r="AH25" s="29"/>
      <c r="AI25" s="29"/>
      <c r="AJ25" s="29" t="s">
        <v>116</v>
      </c>
      <c r="AK25" s="29"/>
      <c r="AL25" s="29"/>
      <c r="AM25" s="29" t="s">
        <v>116</v>
      </c>
      <c r="AN25" s="29"/>
      <c r="AO25" s="29"/>
      <c r="AP25" s="29"/>
      <c r="AQ25" s="29"/>
      <c r="AR25" s="29"/>
      <c r="AS25" s="29"/>
      <c r="AT25" s="29"/>
      <c r="AU25" s="29"/>
      <c r="AV25" s="29"/>
      <c r="AW25" s="29"/>
      <c r="AX25" s="29"/>
      <c r="AY25" s="29"/>
      <c r="AZ25" s="52">
        <v>1</v>
      </c>
      <c r="BA25" s="52">
        <v>0</v>
      </c>
      <c r="BB25" s="74">
        <v>0</v>
      </c>
      <c r="BC25" s="74">
        <v>0</v>
      </c>
      <c r="BD25" s="43">
        <v>1</v>
      </c>
      <c r="BE25" s="74"/>
      <c r="BF25" s="74"/>
      <c r="BG25" s="74"/>
      <c r="BH25" s="41">
        <v>5</v>
      </c>
      <c r="BI25" s="43">
        <v>1</v>
      </c>
      <c r="BJ25" s="43">
        <v>0</v>
      </c>
      <c r="BK25" s="74">
        <v>0</v>
      </c>
      <c r="BL25" s="74">
        <v>0</v>
      </c>
      <c r="BM25" s="43">
        <v>1</v>
      </c>
      <c r="BN25" s="55">
        <v>43195</v>
      </c>
      <c r="BO25" s="41">
        <v>5</v>
      </c>
      <c r="BP25" s="41">
        <v>5</v>
      </c>
      <c r="BQ25" s="75" t="s">
        <v>264</v>
      </c>
      <c r="BR25" s="75" t="s">
        <v>265</v>
      </c>
      <c r="BS25" s="75" t="s">
        <v>266</v>
      </c>
      <c r="BT25" s="75" t="s">
        <v>267</v>
      </c>
      <c r="BU25" s="76" t="s">
        <v>111</v>
      </c>
      <c r="BV25" s="74" t="s">
        <v>111</v>
      </c>
      <c r="BW25" s="74" t="s">
        <v>111</v>
      </c>
      <c r="BX25" s="74" t="s">
        <v>111</v>
      </c>
      <c r="BY25" s="74" t="s">
        <v>111</v>
      </c>
      <c r="BZ25" s="74" t="s">
        <v>111</v>
      </c>
      <c r="CA25" s="74" t="s">
        <v>111</v>
      </c>
      <c r="CB25" s="74" t="s">
        <v>111</v>
      </c>
      <c r="CC25" s="74" t="s">
        <v>111</v>
      </c>
      <c r="CD25" s="74" t="s">
        <v>111</v>
      </c>
      <c r="CE25" s="74" t="s">
        <v>111</v>
      </c>
      <c r="CF25" s="74" t="s">
        <v>111</v>
      </c>
      <c r="CG25" s="74" t="s">
        <v>111</v>
      </c>
      <c r="CH25" s="74" t="s">
        <v>111</v>
      </c>
      <c r="CI25" s="29"/>
      <c r="CJ25" s="29"/>
      <c r="CK25" s="29"/>
      <c r="CL25" s="29"/>
      <c r="CM25" s="29"/>
      <c r="CN25" s="29"/>
      <c r="CO25" s="29"/>
    </row>
    <row r="26" spans="1:93" s="42" customFormat="1" ht="258.75" customHeight="1" x14ac:dyDescent="0.25">
      <c r="A26" s="29" t="s">
        <v>125</v>
      </c>
      <c r="B26" s="29" t="s">
        <v>101</v>
      </c>
      <c r="C26" s="29" t="s">
        <v>102</v>
      </c>
      <c r="D26" s="29" t="s">
        <v>103</v>
      </c>
      <c r="E26" s="29" t="s">
        <v>190</v>
      </c>
      <c r="F26" s="29" t="s">
        <v>105</v>
      </c>
      <c r="G26" s="29" t="s">
        <v>106</v>
      </c>
      <c r="H26" s="29" t="s">
        <v>268</v>
      </c>
      <c r="I26" s="30">
        <v>0.2</v>
      </c>
      <c r="J26" s="31" t="s">
        <v>108</v>
      </c>
      <c r="K26" s="31" t="s">
        <v>109</v>
      </c>
      <c r="L26" s="29" t="s">
        <v>193</v>
      </c>
      <c r="M26" s="29" t="s">
        <v>111</v>
      </c>
      <c r="N26" s="29" t="s">
        <v>111</v>
      </c>
      <c r="O26" s="29" t="s">
        <v>111</v>
      </c>
      <c r="P26" s="29">
        <v>1</v>
      </c>
      <c r="Q26" s="32"/>
      <c r="R26" s="32"/>
      <c r="S26" s="32"/>
      <c r="T26" s="29">
        <v>5</v>
      </c>
      <c r="U26" s="32"/>
      <c r="V26" s="32"/>
      <c r="W26" s="29">
        <v>5</v>
      </c>
      <c r="X26" s="32"/>
      <c r="Y26" s="29">
        <v>5</v>
      </c>
      <c r="Z26" s="32"/>
      <c r="AA26" s="32"/>
      <c r="AB26" s="29">
        <v>5</v>
      </c>
      <c r="AC26" s="29" t="s">
        <v>269</v>
      </c>
      <c r="AD26" s="33" t="s">
        <v>262</v>
      </c>
      <c r="AE26" s="34" t="s">
        <v>114</v>
      </c>
      <c r="AF26" s="29" t="s">
        <v>270</v>
      </c>
      <c r="AG26" s="29"/>
      <c r="AH26" s="29"/>
      <c r="AI26" s="29"/>
      <c r="AJ26" s="29" t="s">
        <v>116</v>
      </c>
      <c r="AK26" s="29"/>
      <c r="AL26" s="29"/>
      <c r="AM26" s="29" t="s">
        <v>116</v>
      </c>
      <c r="AN26" s="29"/>
      <c r="AO26" s="29"/>
      <c r="AP26" s="29"/>
      <c r="AQ26" s="29"/>
      <c r="AR26" s="29"/>
      <c r="AS26" s="29"/>
      <c r="AT26" s="29"/>
      <c r="AU26" s="29"/>
      <c r="AV26" s="29"/>
      <c r="AW26" s="29"/>
      <c r="AX26" s="29"/>
      <c r="AY26" s="29"/>
      <c r="AZ26" s="52">
        <v>0</v>
      </c>
      <c r="BA26" s="52">
        <v>0.25</v>
      </c>
      <c r="BB26" s="74">
        <v>0.5</v>
      </c>
      <c r="BC26" s="74">
        <v>0</v>
      </c>
      <c r="BD26" s="43">
        <v>0.75</v>
      </c>
      <c r="BE26" s="74"/>
      <c r="BF26" s="74"/>
      <c r="BG26" s="74"/>
      <c r="BH26" s="41">
        <v>20</v>
      </c>
      <c r="BI26" s="43">
        <v>0</v>
      </c>
      <c r="BJ26" s="43">
        <v>0.25</v>
      </c>
      <c r="BK26" s="74">
        <v>0.5</v>
      </c>
      <c r="BL26" s="74">
        <v>0</v>
      </c>
      <c r="BM26" s="43">
        <v>0.75</v>
      </c>
      <c r="BN26" s="40" t="s">
        <v>130</v>
      </c>
      <c r="BO26" s="41" t="s">
        <v>130</v>
      </c>
      <c r="BP26" s="41" t="s">
        <v>130</v>
      </c>
      <c r="BQ26" s="74" t="s">
        <v>130</v>
      </c>
      <c r="BR26" s="74" t="s">
        <v>130</v>
      </c>
      <c r="BS26" s="74" t="s">
        <v>130</v>
      </c>
      <c r="BT26" s="74" t="s">
        <v>130</v>
      </c>
      <c r="BU26" s="55">
        <v>43278</v>
      </c>
      <c r="BV26" s="77">
        <v>5</v>
      </c>
      <c r="BW26" s="77">
        <v>20</v>
      </c>
      <c r="BX26" s="75" t="s">
        <v>271</v>
      </c>
      <c r="BY26" s="75" t="s">
        <v>272</v>
      </c>
      <c r="BZ26" s="75" t="s">
        <v>273</v>
      </c>
      <c r="CA26" s="75" t="s">
        <v>274</v>
      </c>
      <c r="CB26" s="40">
        <v>43377</v>
      </c>
      <c r="CC26" s="61">
        <v>10</v>
      </c>
      <c r="CD26" s="61">
        <v>20</v>
      </c>
      <c r="CE26" s="74" t="s">
        <v>275</v>
      </c>
      <c r="CF26" s="74" t="s">
        <v>276</v>
      </c>
      <c r="CG26" s="74" t="s">
        <v>277</v>
      </c>
      <c r="CH26" s="74" t="s">
        <v>278</v>
      </c>
      <c r="CI26" s="29"/>
      <c r="CJ26" s="29"/>
      <c r="CK26" s="29"/>
      <c r="CL26" s="29"/>
      <c r="CM26" s="29"/>
      <c r="CN26" s="29"/>
      <c r="CO26" s="29"/>
    </row>
    <row r="27" spans="1:93" s="42" customFormat="1" ht="93.75" customHeight="1" x14ac:dyDescent="0.25">
      <c r="A27" s="29"/>
      <c r="B27" s="29"/>
      <c r="C27" s="29"/>
      <c r="D27" s="29"/>
      <c r="E27" s="29" t="s">
        <v>279</v>
      </c>
      <c r="F27" s="29"/>
      <c r="G27" s="29"/>
      <c r="H27" s="29" t="s">
        <v>280</v>
      </c>
      <c r="I27" s="30"/>
      <c r="J27" s="31" t="s">
        <v>210</v>
      </c>
      <c r="K27" s="31" t="s">
        <v>211</v>
      </c>
      <c r="L27" s="29" t="s">
        <v>193</v>
      </c>
      <c r="M27" s="29"/>
      <c r="N27" s="29"/>
      <c r="O27" s="29"/>
      <c r="P27" s="29"/>
      <c r="Q27" s="61">
        <v>1</v>
      </c>
      <c r="R27" s="32"/>
      <c r="S27" s="32"/>
      <c r="T27" s="29"/>
      <c r="U27" s="61">
        <v>1</v>
      </c>
      <c r="V27" s="32"/>
      <c r="W27" s="29"/>
      <c r="X27" s="32"/>
      <c r="Y27" s="61">
        <v>1</v>
      </c>
      <c r="Z27" s="32"/>
      <c r="AA27" s="32"/>
      <c r="AB27" s="29"/>
      <c r="AC27" s="29"/>
      <c r="AD27" s="33"/>
      <c r="AE27" s="34" t="s">
        <v>114</v>
      </c>
      <c r="AF27" s="29" t="s">
        <v>281</v>
      </c>
      <c r="AG27" s="29" t="s">
        <v>282</v>
      </c>
      <c r="AH27" s="29" t="s">
        <v>283</v>
      </c>
      <c r="AI27" s="29" t="s">
        <v>116</v>
      </c>
      <c r="AJ27" s="29"/>
      <c r="AK27" s="29"/>
      <c r="AL27" s="29"/>
      <c r="AM27" s="29" t="s">
        <v>116</v>
      </c>
      <c r="AN27" s="29"/>
      <c r="AO27" s="29"/>
      <c r="AP27" s="29"/>
      <c r="AQ27" s="29"/>
      <c r="AR27" s="29"/>
      <c r="AS27" s="29"/>
      <c r="AT27" s="29"/>
      <c r="AU27" s="29"/>
      <c r="AV27" s="29"/>
      <c r="AW27" s="29"/>
      <c r="AX27" s="29"/>
      <c r="AY27" s="29"/>
      <c r="AZ27" s="29">
        <v>33</v>
      </c>
      <c r="BA27" s="29">
        <v>33</v>
      </c>
      <c r="BB27" s="29"/>
      <c r="BC27" s="29"/>
      <c r="BD27" s="62">
        <f t="shared" ref="BD27:BD28" si="3">SUM(AZ27:BC27)</f>
        <v>66</v>
      </c>
      <c r="BE27" s="29">
        <v>100</v>
      </c>
      <c r="BF27" s="29">
        <v>100</v>
      </c>
      <c r="BG27" s="29"/>
      <c r="BH27" s="29" t="s">
        <v>284</v>
      </c>
      <c r="BI27" s="29"/>
      <c r="BJ27" s="29"/>
      <c r="BK27" s="29"/>
      <c r="BL27" s="29"/>
      <c r="BM27" s="43">
        <f t="shared" si="1"/>
        <v>0</v>
      </c>
      <c r="BN27" s="33"/>
      <c r="BO27" s="29"/>
      <c r="BP27" s="29"/>
      <c r="BQ27" s="53" t="s">
        <v>216</v>
      </c>
      <c r="BR27" s="53" t="s">
        <v>285</v>
      </c>
      <c r="BS27" s="53" t="s">
        <v>286</v>
      </c>
      <c r="BT27" s="29"/>
      <c r="BU27" s="57">
        <v>43250</v>
      </c>
      <c r="BV27" s="29"/>
      <c r="BW27" s="29"/>
      <c r="BX27" s="53" t="s">
        <v>204</v>
      </c>
      <c r="BY27" s="53" t="s">
        <v>285</v>
      </c>
      <c r="BZ27" s="53" t="s">
        <v>287</v>
      </c>
      <c r="CA27" s="29"/>
      <c r="CB27" s="57">
        <v>43371</v>
      </c>
      <c r="CC27" s="29"/>
      <c r="CD27" s="29"/>
      <c r="CE27" s="29"/>
      <c r="CF27" s="29"/>
      <c r="CG27" s="29"/>
      <c r="CH27" s="29"/>
      <c r="CI27" s="29"/>
      <c r="CJ27" s="29"/>
      <c r="CK27" s="29"/>
      <c r="CL27" s="29"/>
      <c r="CM27" s="29"/>
      <c r="CN27" s="29"/>
      <c r="CO27" s="29"/>
    </row>
    <row r="28" spans="1:93" s="42" customFormat="1" ht="72.75" customHeight="1" x14ac:dyDescent="0.25">
      <c r="A28" s="29"/>
      <c r="B28" s="29"/>
      <c r="C28" s="29"/>
      <c r="D28" s="29"/>
      <c r="E28" s="29" t="s">
        <v>279</v>
      </c>
      <c r="F28" s="29"/>
      <c r="G28" s="29"/>
      <c r="H28" s="29" t="s">
        <v>288</v>
      </c>
      <c r="I28" s="30"/>
      <c r="J28" s="31" t="s">
        <v>210</v>
      </c>
      <c r="K28" s="31" t="s">
        <v>211</v>
      </c>
      <c r="L28" s="29" t="s">
        <v>193</v>
      </c>
      <c r="M28" s="29"/>
      <c r="N28" s="29"/>
      <c r="O28" s="29"/>
      <c r="P28" s="29"/>
      <c r="Q28" s="61">
        <v>1</v>
      </c>
      <c r="R28" s="32"/>
      <c r="S28" s="32"/>
      <c r="T28" s="29"/>
      <c r="U28" s="61">
        <v>1</v>
      </c>
      <c r="V28" s="32"/>
      <c r="W28" s="29"/>
      <c r="X28" s="32"/>
      <c r="Y28" s="61">
        <v>1</v>
      </c>
      <c r="Z28" s="32"/>
      <c r="AA28" s="32"/>
      <c r="AB28" s="29"/>
      <c r="AC28" s="29"/>
      <c r="AD28" s="33"/>
      <c r="AE28" s="34" t="s">
        <v>114</v>
      </c>
      <c r="AF28" s="29" t="s">
        <v>289</v>
      </c>
      <c r="AG28" s="29" t="s">
        <v>282</v>
      </c>
      <c r="AH28" s="29" t="s">
        <v>290</v>
      </c>
      <c r="AI28" s="29" t="s">
        <v>116</v>
      </c>
      <c r="AJ28" s="29"/>
      <c r="AK28" s="29"/>
      <c r="AL28" s="29"/>
      <c r="AM28" s="29" t="s">
        <v>116</v>
      </c>
      <c r="AN28" s="29"/>
      <c r="AO28" s="29"/>
      <c r="AP28" s="29"/>
      <c r="AQ28" s="29"/>
      <c r="AR28" s="29"/>
      <c r="AS28" s="29"/>
      <c r="AT28" s="29"/>
      <c r="AU28" s="29"/>
      <c r="AV28" s="29"/>
      <c r="AW28" s="29"/>
      <c r="AX28" s="29"/>
      <c r="AY28" s="29"/>
      <c r="AZ28" s="41">
        <v>0</v>
      </c>
      <c r="BA28" s="29">
        <v>33</v>
      </c>
      <c r="BB28" s="29"/>
      <c r="BC28" s="29"/>
      <c r="BD28" s="62">
        <f t="shared" si="3"/>
        <v>33</v>
      </c>
      <c r="BE28" s="41">
        <v>0</v>
      </c>
      <c r="BF28" s="29">
        <v>100</v>
      </c>
      <c r="BG28" s="29"/>
      <c r="BH28" s="29" t="s">
        <v>291</v>
      </c>
      <c r="BI28" s="29"/>
      <c r="BJ28" s="29"/>
      <c r="BK28" s="29"/>
      <c r="BL28" s="29"/>
      <c r="BM28" s="43">
        <f t="shared" si="1"/>
        <v>0</v>
      </c>
      <c r="BN28" s="33"/>
      <c r="BO28" s="29"/>
      <c r="BP28" s="29"/>
      <c r="BQ28" s="59" t="s">
        <v>216</v>
      </c>
      <c r="BR28" s="59" t="s">
        <v>292</v>
      </c>
      <c r="BS28" s="59" t="s">
        <v>293</v>
      </c>
      <c r="BT28" s="59" t="s">
        <v>294</v>
      </c>
      <c r="BU28" s="57">
        <v>43250</v>
      </c>
      <c r="BV28" s="29"/>
      <c r="BW28" s="29"/>
      <c r="BX28" s="53" t="s">
        <v>204</v>
      </c>
      <c r="BY28" s="59" t="s">
        <v>295</v>
      </c>
      <c r="BZ28" s="59" t="s">
        <v>296</v>
      </c>
      <c r="CA28" s="59" t="s">
        <v>294</v>
      </c>
      <c r="CB28" s="57">
        <v>43371</v>
      </c>
      <c r="CC28" s="29"/>
      <c r="CD28" s="29"/>
      <c r="CE28" s="29"/>
      <c r="CF28" s="29"/>
      <c r="CG28" s="29"/>
      <c r="CH28" s="29"/>
      <c r="CI28" s="29"/>
      <c r="CJ28" s="29"/>
      <c r="CK28" s="29"/>
      <c r="CL28" s="29"/>
      <c r="CM28" s="29"/>
      <c r="CN28" s="29"/>
      <c r="CO28" s="29"/>
    </row>
    <row r="29" spans="1:93" s="42" customFormat="1" ht="72.75" customHeight="1" x14ac:dyDescent="0.25">
      <c r="A29" s="29" t="s">
        <v>125</v>
      </c>
      <c r="B29" s="51" t="s">
        <v>297</v>
      </c>
      <c r="C29" s="51" t="s">
        <v>189</v>
      </c>
      <c r="D29" s="29" t="s">
        <v>103</v>
      </c>
      <c r="E29" s="29" t="s">
        <v>279</v>
      </c>
      <c r="F29" s="29" t="s">
        <v>105</v>
      </c>
      <c r="G29" s="29" t="s">
        <v>298</v>
      </c>
      <c r="H29" s="29" t="s">
        <v>299</v>
      </c>
      <c r="I29" s="30">
        <v>0.1</v>
      </c>
      <c r="J29" s="31" t="s">
        <v>108</v>
      </c>
      <c r="K29" s="31" t="s">
        <v>127</v>
      </c>
      <c r="L29" s="29" t="s">
        <v>193</v>
      </c>
      <c r="M29" s="43">
        <v>1</v>
      </c>
      <c r="N29" s="43">
        <v>1</v>
      </c>
      <c r="O29" s="43">
        <v>1</v>
      </c>
      <c r="P29" s="43">
        <v>1</v>
      </c>
      <c r="Q29" s="32"/>
      <c r="R29" s="32"/>
      <c r="S29" s="32"/>
      <c r="T29" s="32"/>
      <c r="U29" s="32"/>
      <c r="V29" s="32"/>
      <c r="W29" s="32"/>
      <c r="X29" s="32">
        <v>1</v>
      </c>
      <c r="Y29" s="32"/>
      <c r="Z29" s="32"/>
      <c r="AA29" s="32"/>
      <c r="AB29" s="32"/>
      <c r="AC29" s="29" t="s">
        <v>300</v>
      </c>
      <c r="AD29" s="33" t="s">
        <v>262</v>
      </c>
      <c r="AE29" s="34" t="s">
        <v>301</v>
      </c>
      <c r="AF29" s="29" t="s">
        <v>302</v>
      </c>
      <c r="AG29" s="29"/>
      <c r="AH29" s="29"/>
      <c r="AI29" s="29"/>
      <c r="AJ29" s="29" t="s">
        <v>116</v>
      </c>
      <c r="AK29" s="29" t="s">
        <v>116</v>
      </c>
      <c r="AL29" s="29" t="s">
        <v>116</v>
      </c>
      <c r="AM29" s="29" t="s">
        <v>116</v>
      </c>
      <c r="AN29" s="29"/>
      <c r="AO29" s="29"/>
      <c r="AP29" s="29"/>
      <c r="AQ29" s="29"/>
      <c r="AR29" s="29"/>
      <c r="AS29" s="29"/>
      <c r="AT29" s="29"/>
      <c r="AU29" s="29"/>
      <c r="AV29" s="29"/>
      <c r="AW29" s="29"/>
      <c r="AX29" s="29"/>
      <c r="AY29" s="29"/>
      <c r="AZ29" s="52">
        <v>0</v>
      </c>
      <c r="BA29" s="52">
        <v>0</v>
      </c>
      <c r="BB29" s="32">
        <v>1</v>
      </c>
      <c r="BC29" s="29">
        <v>0</v>
      </c>
      <c r="BD29" s="43">
        <v>1</v>
      </c>
      <c r="BE29" s="29"/>
      <c r="BF29" s="29"/>
      <c r="BG29" s="29"/>
      <c r="BH29" s="61">
        <v>1</v>
      </c>
      <c r="BI29" s="71">
        <f>+AZ29</f>
        <v>0</v>
      </c>
      <c r="BJ29" s="71">
        <f t="shared" ref="BJ29" si="4">+BA29</f>
        <v>0</v>
      </c>
      <c r="BK29" s="78">
        <v>1</v>
      </c>
      <c r="BL29" s="58">
        <v>0</v>
      </c>
      <c r="BM29" s="78">
        <f>SUM(BI29:BL29)</f>
        <v>1</v>
      </c>
      <c r="BN29" s="33" t="s">
        <v>130</v>
      </c>
      <c r="BO29" s="29" t="s">
        <v>130</v>
      </c>
      <c r="BP29" s="29" t="s">
        <v>130</v>
      </c>
      <c r="BQ29" s="29" t="s">
        <v>130</v>
      </c>
      <c r="BR29" s="29" t="s">
        <v>130</v>
      </c>
      <c r="BS29" s="29" t="s">
        <v>130</v>
      </c>
      <c r="BT29" s="29" t="s">
        <v>130</v>
      </c>
      <c r="BU29" s="33" t="s">
        <v>130</v>
      </c>
      <c r="BV29" s="29" t="s">
        <v>130</v>
      </c>
      <c r="BW29" s="29" t="s">
        <v>111</v>
      </c>
      <c r="BX29" s="73" t="s">
        <v>303</v>
      </c>
      <c r="BY29" s="73" t="s">
        <v>304</v>
      </c>
      <c r="BZ29" s="73" t="s">
        <v>305</v>
      </c>
      <c r="CA29" s="73" t="s">
        <v>303</v>
      </c>
      <c r="CB29" s="40">
        <v>43384</v>
      </c>
      <c r="CC29" s="29">
        <v>1</v>
      </c>
      <c r="CD29" s="29">
        <v>1</v>
      </c>
      <c r="CE29" s="29" t="s">
        <v>306</v>
      </c>
      <c r="CF29" s="29" t="s">
        <v>307</v>
      </c>
      <c r="CG29" s="29" t="s">
        <v>308</v>
      </c>
      <c r="CH29" s="29" t="s">
        <v>309</v>
      </c>
      <c r="CI29" s="29"/>
      <c r="CJ29" s="29"/>
      <c r="CK29" s="29"/>
      <c r="CL29" s="29"/>
      <c r="CM29" s="29"/>
      <c r="CN29" s="29"/>
      <c r="CO29" s="29"/>
    </row>
    <row r="30" spans="1:93" s="42" customFormat="1" ht="326.25" x14ac:dyDescent="0.25">
      <c r="A30" s="29"/>
      <c r="B30" s="29"/>
      <c r="C30" s="29"/>
      <c r="D30" s="29"/>
      <c r="E30" s="29" t="s">
        <v>279</v>
      </c>
      <c r="F30" s="29"/>
      <c r="G30" s="29"/>
      <c r="H30" s="29" t="s">
        <v>310</v>
      </c>
      <c r="I30" s="30"/>
      <c r="J30" s="31" t="s">
        <v>210</v>
      </c>
      <c r="K30" s="31" t="s">
        <v>211</v>
      </c>
      <c r="L30" s="29" t="s">
        <v>311</v>
      </c>
      <c r="M30" s="29"/>
      <c r="N30" s="29"/>
      <c r="O30" s="29"/>
      <c r="P30" s="29"/>
      <c r="Q30" s="61">
        <v>1</v>
      </c>
      <c r="R30" s="32"/>
      <c r="S30" s="32"/>
      <c r="T30" s="32"/>
      <c r="U30" s="61">
        <v>1</v>
      </c>
      <c r="V30" s="32"/>
      <c r="W30" s="32"/>
      <c r="X30" s="32"/>
      <c r="Y30" s="61">
        <v>1</v>
      </c>
      <c r="Z30" s="32"/>
      <c r="AA30" s="32"/>
      <c r="AB30" s="32"/>
      <c r="AC30" s="29"/>
      <c r="AD30" s="33"/>
      <c r="AE30" s="34" t="s">
        <v>114</v>
      </c>
      <c r="AF30" s="29" t="s">
        <v>312</v>
      </c>
      <c r="AG30" s="29" t="s">
        <v>282</v>
      </c>
      <c r="AH30" s="29" t="s">
        <v>313</v>
      </c>
      <c r="AI30" s="29" t="s">
        <v>116</v>
      </c>
      <c r="AJ30" s="29"/>
      <c r="AK30" s="29"/>
      <c r="AL30" s="29"/>
      <c r="AM30" s="29" t="s">
        <v>116</v>
      </c>
      <c r="AN30" s="29"/>
      <c r="AO30" s="29"/>
      <c r="AP30" s="29"/>
      <c r="AQ30" s="29"/>
      <c r="AR30" s="29"/>
      <c r="AS30" s="29"/>
      <c r="AT30" s="29"/>
      <c r="AU30" s="29"/>
      <c r="AV30" s="29"/>
      <c r="AW30" s="29"/>
      <c r="AX30" s="29"/>
      <c r="AY30" s="29"/>
      <c r="AZ30" s="29">
        <v>0</v>
      </c>
      <c r="BA30" s="29">
        <v>100</v>
      </c>
      <c r="BB30" s="29"/>
      <c r="BC30" s="29"/>
      <c r="BD30" s="62">
        <f t="shared" ref="BD30:BD37" si="5">SUM(AZ30:BC30)</f>
        <v>100</v>
      </c>
      <c r="BE30" s="29">
        <v>0</v>
      </c>
      <c r="BF30" s="29">
        <v>100</v>
      </c>
      <c r="BG30" s="29"/>
      <c r="BH30" s="29" t="s">
        <v>314</v>
      </c>
      <c r="BI30" s="79">
        <v>1</v>
      </c>
      <c r="BJ30" s="79">
        <v>0</v>
      </c>
      <c r="BK30" s="79">
        <v>0</v>
      </c>
      <c r="BL30" s="79">
        <v>0</v>
      </c>
      <c r="BM30" s="79">
        <f>SUM(BI30:BL30)</f>
        <v>1</v>
      </c>
      <c r="BN30" s="33"/>
      <c r="BO30" s="29"/>
      <c r="BP30" s="29"/>
      <c r="BQ30" s="53" t="s">
        <v>216</v>
      </c>
      <c r="BR30" s="53" t="s">
        <v>315</v>
      </c>
      <c r="BS30" s="53" t="s">
        <v>316</v>
      </c>
      <c r="BT30" s="53"/>
      <c r="BU30" s="57">
        <v>43250</v>
      </c>
      <c r="BV30" s="29"/>
      <c r="BW30" s="29"/>
      <c r="BX30" s="53" t="s">
        <v>204</v>
      </c>
      <c r="BY30" s="53" t="s">
        <v>317</v>
      </c>
      <c r="BZ30" s="53" t="s">
        <v>318</v>
      </c>
      <c r="CA30" s="29"/>
      <c r="CB30" s="57">
        <v>43371</v>
      </c>
      <c r="CC30" s="29"/>
      <c r="CD30" s="29"/>
      <c r="CE30" s="29"/>
      <c r="CF30" s="29"/>
      <c r="CG30" s="29"/>
      <c r="CH30" s="29"/>
      <c r="CI30" s="29"/>
      <c r="CJ30" s="29"/>
      <c r="CK30" s="29"/>
      <c r="CL30" s="29"/>
      <c r="CM30" s="29"/>
      <c r="CN30" s="29"/>
      <c r="CO30" s="29"/>
    </row>
    <row r="31" spans="1:93" s="42" customFormat="1" ht="67.5" x14ac:dyDescent="0.25">
      <c r="A31" s="29"/>
      <c r="B31" s="29"/>
      <c r="C31" s="29"/>
      <c r="D31" s="29"/>
      <c r="E31" s="29" t="s">
        <v>279</v>
      </c>
      <c r="F31" s="29"/>
      <c r="G31" s="29"/>
      <c r="H31" s="29" t="s">
        <v>319</v>
      </c>
      <c r="I31" s="30"/>
      <c r="J31" s="31" t="s">
        <v>210</v>
      </c>
      <c r="K31" s="31" t="s">
        <v>211</v>
      </c>
      <c r="L31" s="29" t="s">
        <v>193</v>
      </c>
      <c r="M31" s="29"/>
      <c r="N31" s="29"/>
      <c r="O31" s="29"/>
      <c r="P31" s="29"/>
      <c r="Q31" s="61">
        <v>1</v>
      </c>
      <c r="R31" s="32"/>
      <c r="S31" s="32"/>
      <c r="T31" s="32"/>
      <c r="U31" s="61">
        <v>1</v>
      </c>
      <c r="V31" s="32"/>
      <c r="W31" s="32"/>
      <c r="X31" s="32"/>
      <c r="Y31" s="61">
        <v>1</v>
      </c>
      <c r="Z31" s="32"/>
      <c r="AA31" s="32"/>
      <c r="AB31" s="32"/>
      <c r="AC31" s="29"/>
      <c r="AD31" s="33"/>
      <c r="AE31" s="34" t="s">
        <v>114</v>
      </c>
      <c r="AF31" s="29" t="s">
        <v>320</v>
      </c>
      <c r="AG31" s="29" t="s">
        <v>282</v>
      </c>
      <c r="AH31" s="29" t="s">
        <v>313</v>
      </c>
      <c r="AI31" s="29" t="s">
        <v>116</v>
      </c>
      <c r="AJ31" s="29"/>
      <c r="AK31" s="29"/>
      <c r="AL31" s="29"/>
      <c r="AM31" s="29" t="s">
        <v>116</v>
      </c>
      <c r="AN31" s="29"/>
      <c r="AO31" s="29"/>
      <c r="AP31" s="29"/>
      <c r="AQ31" s="29"/>
      <c r="AR31" s="29"/>
      <c r="AS31" s="29"/>
      <c r="AT31" s="29"/>
      <c r="AU31" s="29"/>
      <c r="AV31" s="29"/>
      <c r="AW31" s="29"/>
      <c r="AX31" s="29"/>
      <c r="AY31" s="29"/>
      <c r="AZ31" s="29">
        <v>0</v>
      </c>
      <c r="BA31" s="29">
        <v>100</v>
      </c>
      <c r="BB31" s="29"/>
      <c r="BC31" s="29"/>
      <c r="BD31" s="62">
        <f t="shared" si="5"/>
        <v>100</v>
      </c>
      <c r="BE31" s="29">
        <v>0</v>
      </c>
      <c r="BF31" s="29">
        <v>100</v>
      </c>
      <c r="BG31" s="29"/>
      <c r="BH31" s="29" t="s">
        <v>321</v>
      </c>
      <c r="BI31" s="43">
        <f>AZ31*25%</f>
        <v>0</v>
      </c>
      <c r="BJ31" s="43">
        <f t="shared" ref="BJ31:BL31" si="6">BA31*25%</f>
        <v>25</v>
      </c>
      <c r="BK31" s="43">
        <f t="shared" si="6"/>
        <v>0</v>
      </c>
      <c r="BL31" s="43">
        <f t="shared" si="6"/>
        <v>0</v>
      </c>
      <c r="BM31" s="43">
        <f>SUM(BI31:BL31)</f>
        <v>25</v>
      </c>
      <c r="BN31" s="33"/>
      <c r="BO31" s="29"/>
      <c r="BP31" s="29"/>
      <c r="BQ31" s="53" t="s">
        <v>216</v>
      </c>
      <c r="BR31" s="29"/>
      <c r="BS31" s="53" t="s">
        <v>322</v>
      </c>
      <c r="BT31" s="29"/>
      <c r="BU31" s="57">
        <v>43250</v>
      </c>
      <c r="BV31" s="29"/>
      <c r="BW31" s="29"/>
      <c r="BX31" s="53" t="s">
        <v>204</v>
      </c>
      <c r="BY31" s="53" t="s">
        <v>323</v>
      </c>
      <c r="BZ31" s="53" t="s">
        <v>324</v>
      </c>
      <c r="CA31" s="29"/>
      <c r="CB31" s="57">
        <v>43371</v>
      </c>
      <c r="CC31" s="29"/>
      <c r="CD31" s="29"/>
      <c r="CE31" s="29"/>
      <c r="CF31" s="29"/>
      <c r="CG31" s="29"/>
      <c r="CH31" s="29"/>
      <c r="CI31" s="29"/>
      <c r="CJ31" s="29"/>
      <c r="CK31" s="29"/>
      <c r="CL31" s="29"/>
      <c r="CM31" s="29"/>
      <c r="CN31" s="29"/>
      <c r="CO31" s="29"/>
    </row>
    <row r="32" spans="1:93" s="42" customFormat="1" ht="67.5" x14ac:dyDescent="0.25">
      <c r="A32" s="29"/>
      <c r="B32" s="29"/>
      <c r="C32" s="29"/>
      <c r="D32" s="29"/>
      <c r="E32" s="29" t="s">
        <v>279</v>
      </c>
      <c r="F32" s="29"/>
      <c r="G32" s="29"/>
      <c r="H32" s="29" t="s">
        <v>325</v>
      </c>
      <c r="I32" s="30"/>
      <c r="J32" s="31" t="s">
        <v>210</v>
      </c>
      <c r="K32" s="31" t="s">
        <v>211</v>
      </c>
      <c r="L32" s="29" t="s">
        <v>193</v>
      </c>
      <c r="M32" s="29"/>
      <c r="N32" s="29"/>
      <c r="O32" s="29"/>
      <c r="P32" s="29"/>
      <c r="Q32" s="61">
        <v>1</v>
      </c>
      <c r="R32" s="32"/>
      <c r="S32" s="32"/>
      <c r="T32" s="32"/>
      <c r="U32" s="61">
        <v>1</v>
      </c>
      <c r="V32" s="32"/>
      <c r="W32" s="32"/>
      <c r="X32" s="32"/>
      <c r="Y32" s="61">
        <v>1</v>
      </c>
      <c r="Z32" s="32"/>
      <c r="AA32" s="32"/>
      <c r="AB32" s="32"/>
      <c r="AC32" s="29"/>
      <c r="AD32" s="33"/>
      <c r="AE32" s="34" t="s">
        <v>114</v>
      </c>
      <c r="AF32" s="29"/>
      <c r="AG32" s="29" t="s">
        <v>282</v>
      </c>
      <c r="AH32" s="29" t="s">
        <v>313</v>
      </c>
      <c r="AI32" s="29" t="s">
        <v>116</v>
      </c>
      <c r="AJ32" s="29"/>
      <c r="AK32" s="29"/>
      <c r="AL32" s="29"/>
      <c r="AM32" s="29" t="s">
        <v>116</v>
      </c>
      <c r="AN32" s="29"/>
      <c r="AO32" s="29"/>
      <c r="AP32" s="29"/>
      <c r="AQ32" s="29"/>
      <c r="AR32" s="29"/>
      <c r="AS32" s="29"/>
      <c r="AT32" s="29"/>
      <c r="AU32" s="29"/>
      <c r="AV32" s="29"/>
      <c r="AW32" s="29"/>
      <c r="AX32" s="29"/>
      <c r="AY32" s="29"/>
      <c r="AZ32" s="29">
        <v>0</v>
      </c>
      <c r="BA32" s="29">
        <v>0</v>
      </c>
      <c r="BB32" s="29"/>
      <c r="BC32" s="29"/>
      <c r="BD32" s="62">
        <f t="shared" si="5"/>
        <v>0</v>
      </c>
      <c r="BE32" s="29">
        <v>0</v>
      </c>
      <c r="BF32" s="29">
        <v>0</v>
      </c>
      <c r="BG32" s="29"/>
      <c r="BH32" s="29" t="s">
        <v>326</v>
      </c>
      <c r="BI32" s="29"/>
      <c r="BJ32" s="29"/>
      <c r="BK32" s="29"/>
      <c r="BL32" s="29"/>
      <c r="BM32" s="43">
        <f t="shared" si="1"/>
        <v>0</v>
      </c>
      <c r="BN32" s="33"/>
      <c r="BO32" s="29"/>
      <c r="BP32" s="29"/>
      <c r="BQ32" s="53" t="s">
        <v>216</v>
      </c>
      <c r="BR32" s="29"/>
      <c r="BS32" s="53" t="s">
        <v>322</v>
      </c>
      <c r="BT32" s="53"/>
      <c r="BU32" s="57">
        <v>43250</v>
      </c>
      <c r="BV32" s="29"/>
      <c r="BW32" s="29"/>
      <c r="BX32" s="53" t="s">
        <v>327</v>
      </c>
      <c r="BY32" s="29"/>
      <c r="BZ32" s="53" t="s">
        <v>328</v>
      </c>
      <c r="CA32" s="29"/>
      <c r="CB32" s="57">
        <v>43371</v>
      </c>
      <c r="CC32" s="29"/>
      <c r="CD32" s="29"/>
      <c r="CE32" s="29"/>
      <c r="CF32" s="29"/>
      <c r="CG32" s="29"/>
      <c r="CH32" s="29"/>
      <c r="CI32" s="29"/>
      <c r="CJ32" s="29"/>
      <c r="CK32" s="29"/>
      <c r="CL32" s="29"/>
      <c r="CM32" s="29"/>
      <c r="CN32" s="29"/>
      <c r="CO32" s="29"/>
    </row>
    <row r="33" spans="1:93" s="42" customFormat="1" ht="116.25" customHeight="1" x14ac:dyDescent="0.25">
      <c r="A33" s="29"/>
      <c r="B33" s="29"/>
      <c r="C33" s="29"/>
      <c r="D33" s="29"/>
      <c r="E33" s="29" t="s">
        <v>279</v>
      </c>
      <c r="F33" s="29"/>
      <c r="G33" s="29"/>
      <c r="H33" s="29" t="s">
        <v>329</v>
      </c>
      <c r="I33" s="30"/>
      <c r="J33" s="31" t="s">
        <v>210</v>
      </c>
      <c r="K33" s="31" t="s">
        <v>211</v>
      </c>
      <c r="L33" s="29" t="s">
        <v>193</v>
      </c>
      <c r="M33" s="29"/>
      <c r="N33" s="29"/>
      <c r="O33" s="29"/>
      <c r="P33" s="29"/>
      <c r="Q33" s="32"/>
      <c r="R33" s="32"/>
      <c r="S33" s="32"/>
      <c r="T33" s="32"/>
      <c r="U33" s="61">
        <v>1</v>
      </c>
      <c r="V33" s="32"/>
      <c r="W33" s="32"/>
      <c r="X33" s="32"/>
      <c r="Y33" s="61">
        <v>1</v>
      </c>
      <c r="Z33" s="32"/>
      <c r="AA33" s="32"/>
      <c r="AB33" s="32"/>
      <c r="AC33" s="29"/>
      <c r="AD33" s="33"/>
      <c r="AE33" s="34" t="s">
        <v>114</v>
      </c>
      <c r="AF33" s="29"/>
      <c r="AG33" s="29" t="s">
        <v>282</v>
      </c>
      <c r="AH33" s="29" t="s">
        <v>330</v>
      </c>
      <c r="AI33" s="29" t="s">
        <v>116</v>
      </c>
      <c r="AJ33" s="29"/>
      <c r="AK33" s="29"/>
      <c r="AL33" s="29"/>
      <c r="AM33" s="29" t="s">
        <v>116</v>
      </c>
      <c r="AN33" s="29"/>
      <c r="AO33" s="29"/>
      <c r="AP33" s="29"/>
      <c r="AQ33" s="29"/>
      <c r="AR33" s="29"/>
      <c r="AS33" s="29"/>
      <c r="AT33" s="29"/>
      <c r="AU33" s="29"/>
      <c r="AV33" s="29"/>
      <c r="AW33" s="29"/>
      <c r="AX33" s="29"/>
      <c r="AY33" s="29"/>
      <c r="AZ33" s="29">
        <v>0</v>
      </c>
      <c r="BA33" s="29">
        <v>100</v>
      </c>
      <c r="BB33" s="29"/>
      <c r="BC33" s="29"/>
      <c r="BD33" s="62">
        <f t="shared" si="5"/>
        <v>100</v>
      </c>
      <c r="BE33" s="29">
        <v>0</v>
      </c>
      <c r="BF33" s="29">
        <v>100</v>
      </c>
      <c r="BG33" s="29"/>
      <c r="BH33" s="29" t="s">
        <v>331</v>
      </c>
      <c r="BI33" s="29"/>
      <c r="BJ33" s="29"/>
      <c r="BK33" s="29"/>
      <c r="BL33" s="29"/>
      <c r="BM33" s="43">
        <f t="shared" si="1"/>
        <v>0</v>
      </c>
      <c r="BN33" s="33"/>
      <c r="BO33" s="29"/>
      <c r="BP33" s="29"/>
      <c r="BQ33" s="59" t="s">
        <v>216</v>
      </c>
      <c r="BR33" s="58"/>
      <c r="BS33" s="59" t="s">
        <v>332</v>
      </c>
      <c r="BT33" s="29"/>
      <c r="BU33" s="57">
        <v>43250</v>
      </c>
      <c r="BV33" s="29"/>
      <c r="BW33" s="29"/>
      <c r="BX33" s="59" t="s">
        <v>204</v>
      </c>
      <c r="BY33" s="59" t="s">
        <v>333</v>
      </c>
      <c r="BZ33" s="59" t="s">
        <v>334</v>
      </c>
      <c r="CA33" s="29"/>
      <c r="CB33" s="57">
        <v>39719</v>
      </c>
      <c r="CC33" s="29"/>
      <c r="CD33" s="29"/>
      <c r="CE33" s="29"/>
      <c r="CF33" s="29"/>
      <c r="CG33" s="29"/>
      <c r="CH33" s="29"/>
      <c r="CI33" s="29"/>
      <c r="CJ33" s="29"/>
      <c r="CK33" s="29"/>
      <c r="CL33" s="29"/>
      <c r="CM33" s="29"/>
      <c r="CN33" s="29"/>
      <c r="CO33" s="29"/>
    </row>
    <row r="34" spans="1:93" s="42" customFormat="1" ht="77.25" customHeight="1" x14ac:dyDescent="0.25">
      <c r="A34" s="29"/>
      <c r="B34" s="29"/>
      <c r="C34" s="29"/>
      <c r="D34" s="29"/>
      <c r="E34" s="29" t="s">
        <v>279</v>
      </c>
      <c r="F34" s="29"/>
      <c r="G34" s="29"/>
      <c r="H34" s="29" t="s">
        <v>335</v>
      </c>
      <c r="I34" s="30"/>
      <c r="J34" s="31" t="s">
        <v>210</v>
      </c>
      <c r="K34" s="31" t="s">
        <v>211</v>
      </c>
      <c r="L34" s="29" t="s">
        <v>193</v>
      </c>
      <c r="M34" s="29"/>
      <c r="N34" s="29"/>
      <c r="O34" s="29"/>
      <c r="P34" s="29"/>
      <c r="Q34" s="32"/>
      <c r="R34" s="32"/>
      <c r="S34" s="32"/>
      <c r="T34" s="32"/>
      <c r="U34" s="61">
        <v>1</v>
      </c>
      <c r="V34" s="32"/>
      <c r="W34" s="32"/>
      <c r="X34" s="32"/>
      <c r="Y34" s="61">
        <v>1</v>
      </c>
      <c r="Z34" s="32"/>
      <c r="AA34" s="32"/>
      <c r="AB34" s="32"/>
      <c r="AC34" s="29"/>
      <c r="AD34" s="33"/>
      <c r="AE34" s="34" t="s">
        <v>114</v>
      </c>
      <c r="AF34" s="29"/>
      <c r="AG34" s="29" t="s">
        <v>282</v>
      </c>
      <c r="AH34" s="29" t="s">
        <v>336</v>
      </c>
      <c r="AI34" s="29" t="s">
        <v>116</v>
      </c>
      <c r="AJ34" s="29"/>
      <c r="AK34" s="29"/>
      <c r="AL34" s="29"/>
      <c r="AM34" s="29" t="s">
        <v>116</v>
      </c>
      <c r="AN34" s="29"/>
      <c r="AO34" s="29"/>
      <c r="AP34" s="29"/>
      <c r="AQ34" s="29"/>
      <c r="AR34" s="29"/>
      <c r="AS34" s="29"/>
      <c r="AT34" s="29"/>
      <c r="AU34" s="29"/>
      <c r="AV34" s="29"/>
      <c r="AW34" s="29"/>
      <c r="AX34" s="29"/>
      <c r="AY34" s="29"/>
      <c r="AZ34" s="29">
        <v>0</v>
      </c>
      <c r="BA34" s="29">
        <v>100</v>
      </c>
      <c r="BB34" s="29"/>
      <c r="BC34" s="29"/>
      <c r="BD34" s="62">
        <f t="shared" si="5"/>
        <v>100</v>
      </c>
      <c r="BE34" s="29">
        <v>0</v>
      </c>
      <c r="BF34" s="29">
        <v>100</v>
      </c>
      <c r="BG34" s="29"/>
      <c r="BH34" s="29" t="s">
        <v>337</v>
      </c>
      <c r="BI34" s="29"/>
      <c r="BJ34" s="29"/>
      <c r="BK34" s="29"/>
      <c r="BL34" s="29"/>
      <c r="BM34" s="43">
        <f t="shared" si="1"/>
        <v>0</v>
      </c>
      <c r="BN34" s="33"/>
      <c r="BO34" s="29"/>
      <c r="BP34" s="29"/>
      <c r="BQ34" s="53" t="s">
        <v>216</v>
      </c>
      <c r="BR34" s="29"/>
      <c r="BS34" s="53" t="s">
        <v>332</v>
      </c>
      <c r="BT34" s="29"/>
      <c r="BU34" s="57">
        <v>43250</v>
      </c>
      <c r="BV34" s="29"/>
      <c r="BW34" s="29"/>
      <c r="BX34" s="53" t="s">
        <v>338</v>
      </c>
      <c r="BY34" s="80" t="s">
        <v>339</v>
      </c>
      <c r="BZ34" s="53" t="s">
        <v>340</v>
      </c>
      <c r="CA34" s="29"/>
      <c r="CB34" s="57">
        <v>43371</v>
      </c>
      <c r="CC34" s="29"/>
      <c r="CD34" s="29"/>
      <c r="CE34" s="29"/>
      <c r="CF34" s="29"/>
      <c r="CG34" s="29"/>
      <c r="CH34" s="29"/>
      <c r="CI34" s="29"/>
      <c r="CJ34" s="29"/>
      <c r="CK34" s="29"/>
      <c r="CL34" s="29"/>
      <c r="CM34" s="29"/>
      <c r="CN34" s="29"/>
      <c r="CO34" s="29"/>
    </row>
    <row r="35" spans="1:93" s="42" customFormat="1" ht="88.5" customHeight="1" x14ac:dyDescent="0.25">
      <c r="A35" s="29"/>
      <c r="B35" s="29"/>
      <c r="C35" s="29"/>
      <c r="D35" s="29"/>
      <c r="E35" s="29" t="s">
        <v>279</v>
      </c>
      <c r="F35" s="29"/>
      <c r="G35" s="29"/>
      <c r="H35" s="29" t="s">
        <v>341</v>
      </c>
      <c r="I35" s="30"/>
      <c r="J35" s="31" t="s">
        <v>210</v>
      </c>
      <c r="K35" s="31" t="s">
        <v>211</v>
      </c>
      <c r="L35" s="29" t="s">
        <v>193</v>
      </c>
      <c r="M35" s="29"/>
      <c r="N35" s="29"/>
      <c r="O35" s="29"/>
      <c r="P35" s="29"/>
      <c r="Q35" s="32"/>
      <c r="R35" s="32"/>
      <c r="S35" s="32"/>
      <c r="T35" s="32"/>
      <c r="U35" s="61">
        <v>1</v>
      </c>
      <c r="V35" s="32"/>
      <c r="W35" s="32"/>
      <c r="X35" s="32"/>
      <c r="Y35" s="61">
        <v>1</v>
      </c>
      <c r="Z35" s="32"/>
      <c r="AA35" s="32"/>
      <c r="AB35" s="32"/>
      <c r="AC35" s="29"/>
      <c r="AD35" s="33"/>
      <c r="AE35" s="34" t="s">
        <v>114</v>
      </c>
      <c r="AF35" s="29"/>
      <c r="AG35" s="29" t="s">
        <v>282</v>
      </c>
      <c r="AH35" s="29" t="s">
        <v>336</v>
      </c>
      <c r="AI35" s="29" t="s">
        <v>116</v>
      </c>
      <c r="AJ35" s="29"/>
      <c r="AK35" s="29"/>
      <c r="AL35" s="29"/>
      <c r="AM35" s="29" t="s">
        <v>116</v>
      </c>
      <c r="AN35" s="29"/>
      <c r="AO35" s="29"/>
      <c r="AP35" s="29"/>
      <c r="AQ35" s="29"/>
      <c r="AR35" s="29"/>
      <c r="AS35" s="29"/>
      <c r="AT35" s="29"/>
      <c r="AU35" s="29"/>
      <c r="AV35" s="29"/>
      <c r="AW35" s="29"/>
      <c r="AX35" s="29"/>
      <c r="AY35" s="29"/>
      <c r="AZ35" s="29">
        <v>0</v>
      </c>
      <c r="BA35" s="29">
        <v>100</v>
      </c>
      <c r="BB35" s="29"/>
      <c r="BC35" s="29"/>
      <c r="BD35" s="62">
        <f t="shared" si="5"/>
        <v>100</v>
      </c>
      <c r="BE35" s="29">
        <v>0</v>
      </c>
      <c r="BF35" s="29">
        <v>100</v>
      </c>
      <c r="BG35" s="29"/>
      <c r="BH35" s="29" t="s">
        <v>342</v>
      </c>
      <c r="BI35" s="29"/>
      <c r="BJ35" s="29"/>
      <c r="BK35" s="29"/>
      <c r="BL35" s="29"/>
      <c r="BM35" s="43">
        <f t="shared" si="1"/>
        <v>0</v>
      </c>
      <c r="BN35" s="33"/>
      <c r="BO35" s="29"/>
      <c r="BP35" s="29"/>
      <c r="BQ35" s="53" t="s">
        <v>216</v>
      </c>
      <c r="BR35" s="29"/>
      <c r="BS35" s="53" t="s">
        <v>332</v>
      </c>
      <c r="BT35" s="29"/>
      <c r="BU35" s="57">
        <v>43250</v>
      </c>
      <c r="BV35" s="29"/>
      <c r="BW35" s="29"/>
      <c r="BX35" s="53" t="s">
        <v>338</v>
      </c>
      <c r="BY35" s="80" t="s">
        <v>339</v>
      </c>
      <c r="BZ35" s="53" t="s">
        <v>343</v>
      </c>
      <c r="CA35" s="29"/>
      <c r="CB35" s="57">
        <v>43371</v>
      </c>
      <c r="CC35" s="29"/>
      <c r="CD35" s="29"/>
      <c r="CE35" s="29"/>
      <c r="CF35" s="29"/>
      <c r="CG35" s="29"/>
      <c r="CH35" s="29"/>
      <c r="CI35" s="29"/>
      <c r="CJ35" s="29"/>
      <c r="CK35" s="29"/>
      <c r="CL35" s="29"/>
      <c r="CM35" s="29"/>
      <c r="CN35" s="29"/>
      <c r="CO35" s="29"/>
    </row>
    <row r="36" spans="1:93" s="42" customFormat="1" ht="82.5" customHeight="1" x14ac:dyDescent="0.25">
      <c r="A36" s="29"/>
      <c r="B36" s="29"/>
      <c r="C36" s="29"/>
      <c r="D36" s="29"/>
      <c r="E36" s="29" t="s">
        <v>279</v>
      </c>
      <c r="F36" s="29"/>
      <c r="G36" s="29"/>
      <c r="H36" s="29" t="s">
        <v>344</v>
      </c>
      <c r="I36" s="30"/>
      <c r="J36" s="31" t="s">
        <v>210</v>
      </c>
      <c r="K36" s="31" t="s">
        <v>211</v>
      </c>
      <c r="L36" s="29" t="s">
        <v>193</v>
      </c>
      <c r="M36" s="29"/>
      <c r="N36" s="29"/>
      <c r="O36" s="29"/>
      <c r="P36" s="29"/>
      <c r="Q36" s="32"/>
      <c r="R36" s="32"/>
      <c r="S36" s="32"/>
      <c r="T36" s="32"/>
      <c r="U36" s="61">
        <v>1</v>
      </c>
      <c r="V36" s="32"/>
      <c r="W36" s="32"/>
      <c r="X36" s="32"/>
      <c r="Y36" s="61">
        <v>1</v>
      </c>
      <c r="Z36" s="32"/>
      <c r="AA36" s="32"/>
      <c r="AB36" s="32"/>
      <c r="AC36" s="29"/>
      <c r="AD36" s="33"/>
      <c r="AE36" s="34" t="s">
        <v>114</v>
      </c>
      <c r="AF36" s="29"/>
      <c r="AG36" s="29" t="s">
        <v>282</v>
      </c>
      <c r="AH36" s="29" t="s">
        <v>336</v>
      </c>
      <c r="AI36" s="29" t="s">
        <v>116</v>
      </c>
      <c r="AJ36" s="29"/>
      <c r="AK36" s="29"/>
      <c r="AL36" s="29"/>
      <c r="AM36" s="29" t="s">
        <v>116</v>
      </c>
      <c r="AN36" s="29"/>
      <c r="AO36" s="29"/>
      <c r="AP36" s="29"/>
      <c r="AQ36" s="29"/>
      <c r="AR36" s="29"/>
      <c r="AS36" s="29"/>
      <c r="AT36" s="29"/>
      <c r="AU36" s="29"/>
      <c r="AV36" s="29"/>
      <c r="AW36" s="29"/>
      <c r="AX36" s="29"/>
      <c r="AY36" s="29"/>
      <c r="AZ36" s="29">
        <v>0</v>
      </c>
      <c r="BA36" s="29">
        <v>100</v>
      </c>
      <c r="BB36" s="29"/>
      <c r="BC36" s="29"/>
      <c r="BD36" s="62">
        <f t="shared" si="5"/>
        <v>100</v>
      </c>
      <c r="BE36" s="29">
        <v>0</v>
      </c>
      <c r="BF36" s="29">
        <v>100</v>
      </c>
      <c r="BG36" s="29"/>
      <c r="BH36" s="29" t="s">
        <v>345</v>
      </c>
      <c r="BI36" s="29"/>
      <c r="BJ36" s="29"/>
      <c r="BK36" s="29"/>
      <c r="BL36" s="29"/>
      <c r="BM36" s="43">
        <f t="shared" si="1"/>
        <v>0</v>
      </c>
      <c r="BN36" s="33"/>
      <c r="BO36" s="29"/>
      <c r="BP36" s="29"/>
      <c r="BQ36" s="53" t="s">
        <v>216</v>
      </c>
      <c r="BR36" s="29"/>
      <c r="BS36" s="53" t="s">
        <v>332</v>
      </c>
      <c r="BT36" s="29"/>
      <c r="BU36" s="57">
        <v>43250</v>
      </c>
      <c r="BV36" s="29"/>
      <c r="BW36" s="29"/>
      <c r="BX36" s="53" t="s">
        <v>338</v>
      </c>
      <c r="BY36" s="80" t="s">
        <v>307</v>
      </c>
      <c r="BZ36" s="53" t="s">
        <v>346</v>
      </c>
      <c r="CA36" s="29"/>
      <c r="CB36" s="57">
        <v>43371</v>
      </c>
      <c r="CC36" s="29"/>
      <c r="CD36" s="29"/>
      <c r="CE36" s="29"/>
      <c r="CF36" s="29"/>
      <c r="CG36" s="29"/>
      <c r="CH36" s="29"/>
      <c r="CI36" s="29"/>
      <c r="CJ36" s="29"/>
      <c r="CK36" s="29"/>
      <c r="CL36" s="29"/>
      <c r="CM36" s="29"/>
      <c r="CN36" s="29"/>
      <c r="CO36" s="29"/>
    </row>
    <row r="37" spans="1:93" s="42" customFormat="1" ht="81.75" customHeight="1" x14ac:dyDescent="0.25">
      <c r="A37" s="29"/>
      <c r="B37" s="29"/>
      <c r="C37" s="29"/>
      <c r="D37" s="29"/>
      <c r="E37" s="29" t="s">
        <v>279</v>
      </c>
      <c r="F37" s="29"/>
      <c r="G37" s="29"/>
      <c r="H37" s="29" t="s">
        <v>347</v>
      </c>
      <c r="I37" s="30"/>
      <c r="J37" s="31" t="s">
        <v>210</v>
      </c>
      <c r="K37" s="31" t="s">
        <v>211</v>
      </c>
      <c r="L37" s="29" t="s">
        <v>193</v>
      </c>
      <c r="M37" s="29"/>
      <c r="N37" s="29"/>
      <c r="O37" s="29"/>
      <c r="P37" s="29"/>
      <c r="Q37" s="32"/>
      <c r="R37" s="32"/>
      <c r="S37" s="32"/>
      <c r="T37" s="32"/>
      <c r="U37" s="61">
        <v>1</v>
      </c>
      <c r="V37" s="32"/>
      <c r="W37" s="61"/>
      <c r="X37" s="32"/>
      <c r="Y37" s="61">
        <v>1</v>
      </c>
      <c r="Z37" s="32"/>
      <c r="AA37" s="32"/>
      <c r="AB37" s="32"/>
      <c r="AC37" s="29"/>
      <c r="AD37" s="33"/>
      <c r="AE37" s="34" t="s">
        <v>114</v>
      </c>
      <c r="AF37" s="29"/>
      <c r="AG37" s="29" t="s">
        <v>282</v>
      </c>
      <c r="AH37" s="29" t="s">
        <v>330</v>
      </c>
      <c r="AI37" s="29" t="s">
        <v>116</v>
      </c>
      <c r="AJ37" s="29"/>
      <c r="AK37" s="29"/>
      <c r="AL37" s="29"/>
      <c r="AM37" s="29" t="s">
        <v>116</v>
      </c>
      <c r="AN37" s="29"/>
      <c r="AO37" s="29"/>
      <c r="AP37" s="29"/>
      <c r="AQ37" s="29"/>
      <c r="AR37" s="29"/>
      <c r="AS37" s="29"/>
      <c r="AT37" s="29"/>
      <c r="AU37" s="29"/>
      <c r="AV37" s="29"/>
      <c r="AW37" s="29"/>
      <c r="AX37" s="29"/>
      <c r="AY37" s="29"/>
      <c r="AZ37" s="81">
        <v>0</v>
      </c>
      <c r="BA37" s="29">
        <v>100</v>
      </c>
      <c r="BB37" s="29"/>
      <c r="BC37" s="29"/>
      <c r="BD37" s="62">
        <f t="shared" si="5"/>
        <v>100</v>
      </c>
      <c r="BE37" s="81">
        <v>0</v>
      </c>
      <c r="BF37" s="29">
        <v>100</v>
      </c>
      <c r="BG37" s="29"/>
      <c r="BH37" s="29" t="s">
        <v>348</v>
      </c>
      <c r="BI37" s="29"/>
      <c r="BJ37" s="29"/>
      <c r="BK37" s="29"/>
      <c r="BL37" s="29"/>
      <c r="BM37" s="43">
        <f t="shared" si="1"/>
        <v>0</v>
      </c>
      <c r="BN37" s="33"/>
      <c r="BO37" s="29"/>
      <c r="BP37" s="29"/>
      <c r="BQ37" s="59" t="s">
        <v>216</v>
      </c>
      <c r="BR37" s="29"/>
      <c r="BS37" s="59" t="s">
        <v>349</v>
      </c>
      <c r="BT37" s="59" t="s">
        <v>294</v>
      </c>
      <c r="BU37" s="57">
        <v>43250</v>
      </c>
      <c r="BV37" s="29"/>
      <c r="BW37" s="29"/>
      <c r="BX37" s="59" t="s">
        <v>204</v>
      </c>
      <c r="BY37" s="59" t="s">
        <v>350</v>
      </c>
      <c r="BZ37" s="59" t="s">
        <v>351</v>
      </c>
      <c r="CA37" s="29"/>
      <c r="CB37" s="57">
        <v>39719</v>
      </c>
      <c r="CC37" s="29"/>
      <c r="CD37" s="29"/>
      <c r="CE37" s="29"/>
      <c r="CF37" s="29"/>
      <c r="CG37" s="29"/>
      <c r="CH37" s="29"/>
      <c r="CI37" s="29"/>
      <c r="CJ37" s="29"/>
      <c r="CK37" s="29"/>
      <c r="CL37" s="29"/>
      <c r="CM37" s="29"/>
      <c r="CN37" s="29"/>
      <c r="CO37" s="29"/>
    </row>
    <row r="38" spans="1:93" s="42" customFormat="1" ht="84" customHeight="1" x14ac:dyDescent="0.25">
      <c r="A38" s="29" t="s">
        <v>125</v>
      </c>
      <c r="B38" s="51" t="s">
        <v>297</v>
      </c>
      <c r="C38" s="29" t="s">
        <v>102</v>
      </c>
      <c r="D38" s="29" t="s">
        <v>103</v>
      </c>
      <c r="E38" s="29" t="s">
        <v>352</v>
      </c>
      <c r="F38" s="29" t="s">
        <v>353</v>
      </c>
      <c r="G38" s="29" t="s">
        <v>354</v>
      </c>
      <c r="H38" s="29" t="s">
        <v>355</v>
      </c>
      <c r="I38" s="30">
        <v>0.2</v>
      </c>
      <c r="J38" s="31" t="s">
        <v>108</v>
      </c>
      <c r="K38" s="31" t="s">
        <v>109</v>
      </c>
      <c r="L38" s="29" t="s">
        <v>193</v>
      </c>
      <c r="M38" s="43">
        <v>1</v>
      </c>
      <c r="N38" s="43">
        <v>1</v>
      </c>
      <c r="O38" s="43">
        <v>1</v>
      </c>
      <c r="P38" s="43">
        <v>1</v>
      </c>
      <c r="Q38" s="32"/>
      <c r="R38" s="32"/>
      <c r="S38" s="32"/>
      <c r="T38" s="32">
        <v>1</v>
      </c>
      <c r="U38" s="32"/>
      <c r="V38" s="32"/>
      <c r="W38" s="32"/>
      <c r="X38" s="32"/>
      <c r="Y38" s="32"/>
      <c r="Z38" s="32"/>
      <c r="AA38" s="32"/>
      <c r="AB38" s="32"/>
      <c r="AC38" s="29" t="s">
        <v>356</v>
      </c>
      <c r="AD38" s="33" t="s">
        <v>262</v>
      </c>
      <c r="AE38" s="34" t="s">
        <v>137</v>
      </c>
      <c r="AF38" s="29" t="s">
        <v>289</v>
      </c>
      <c r="AG38" s="29"/>
      <c r="AH38" s="29"/>
      <c r="AI38" s="29"/>
      <c r="AJ38" s="29" t="s">
        <v>116</v>
      </c>
      <c r="AK38" s="29"/>
      <c r="AL38" s="29" t="s">
        <v>116</v>
      </c>
      <c r="AM38" s="29" t="s">
        <v>116</v>
      </c>
      <c r="AN38" s="29"/>
      <c r="AO38" s="29"/>
      <c r="AP38" s="29"/>
      <c r="AQ38" s="29"/>
      <c r="AR38" s="29"/>
      <c r="AS38" s="29"/>
      <c r="AT38" s="29"/>
      <c r="AU38" s="29"/>
      <c r="AV38" s="29"/>
      <c r="AW38" s="29"/>
      <c r="AX38" s="29"/>
      <c r="AY38" s="29"/>
      <c r="AZ38" s="52">
        <v>1</v>
      </c>
      <c r="BA38" s="52">
        <v>0</v>
      </c>
      <c r="BB38" s="29">
        <v>0</v>
      </c>
      <c r="BC38" s="29">
        <v>0</v>
      </c>
      <c r="BD38" s="43">
        <v>1</v>
      </c>
      <c r="BE38" s="29"/>
      <c r="BF38" s="29"/>
      <c r="BG38" s="29"/>
      <c r="BH38" s="61">
        <v>1</v>
      </c>
      <c r="BI38" s="43">
        <v>1</v>
      </c>
      <c r="BJ38" s="43">
        <v>0</v>
      </c>
      <c r="BK38" s="29">
        <v>0</v>
      </c>
      <c r="BL38" s="29">
        <v>0</v>
      </c>
      <c r="BM38" s="43">
        <v>1</v>
      </c>
      <c r="BN38" s="40">
        <v>43194</v>
      </c>
      <c r="BO38" s="29">
        <v>100</v>
      </c>
      <c r="BP38" s="29">
        <v>100</v>
      </c>
      <c r="BQ38" s="73" t="s">
        <v>357</v>
      </c>
      <c r="BR38" s="73" t="s">
        <v>358</v>
      </c>
      <c r="BS38" s="73" t="s">
        <v>359</v>
      </c>
      <c r="BT38" s="73" t="s">
        <v>360</v>
      </c>
      <c r="BU38" s="33" t="s">
        <v>111</v>
      </c>
      <c r="BV38" s="29" t="s">
        <v>111</v>
      </c>
      <c r="BW38" s="29" t="s">
        <v>111</v>
      </c>
      <c r="BX38" s="29" t="s">
        <v>111</v>
      </c>
      <c r="BY38" s="29" t="s">
        <v>111</v>
      </c>
      <c r="BZ38" s="29" t="s">
        <v>111</v>
      </c>
      <c r="CA38" s="29" t="s">
        <v>111</v>
      </c>
      <c r="CB38" s="33" t="s">
        <v>111</v>
      </c>
      <c r="CC38" s="29" t="s">
        <v>111</v>
      </c>
      <c r="CD38" s="29" t="s">
        <v>111</v>
      </c>
      <c r="CE38" s="29" t="s">
        <v>111</v>
      </c>
      <c r="CF38" s="29" t="s">
        <v>111</v>
      </c>
      <c r="CG38" s="29" t="s">
        <v>111</v>
      </c>
      <c r="CH38" s="29" t="s">
        <v>111</v>
      </c>
      <c r="CI38" s="29"/>
      <c r="CJ38" s="29"/>
      <c r="CK38" s="29"/>
      <c r="CL38" s="29"/>
      <c r="CM38" s="29"/>
      <c r="CN38" s="29"/>
      <c r="CO38" s="29"/>
    </row>
    <row r="39" spans="1:93" s="42" customFormat="1" ht="67.5" customHeight="1" x14ac:dyDescent="0.25">
      <c r="A39" s="29" t="s">
        <v>125</v>
      </c>
      <c r="B39" s="29" t="s">
        <v>101</v>
      </c>
      <c r="C39" s="29" t="s">
        <v>102</v>
      </c>
      <c r="D39" s="29" t="s">
        <v>103</v>
      </c>
      <c r="E39" s="29" t="s">
        <v>352</v>
      </c>
      <c r="F39" s="29" t="s">
        <v>105</v>
      </c>
      <c r="G39" s="29" t="s">
        <v>106</v>
      </c>
      <c r="H39" s="29" t="s">
        <v>361</v>
      </c>
      <c r="I39" s="30">
        <v>0.1</v>
      </c>
      <c r="J39" s="31" t="s">
        <v>108</v>
      </c>
      <c r="K39" s="31" t="s">
        <v>109</v>
      </c>
      <c r="L39" s="29" t="s">
        <v>193</v>
      </c>
      <c r="M39" s="29" t="s">
        <v>111</v>
      </c>
      <c r="N39" s="29" t="s">
        <v>111</v>
      </c>
      <c r="O39" s="29" t="s">
        <v>111</v>
      </c>
      <c r="P39" s="29">
        <v>1</v>
      </c>
      <c r="Q39" s="29">
        <v>1</v>
      </c>
      <c r="R39" s="29">
        <v>1</v>
      </c>
      <c r="S39" s="29">
        <v>1</v>
      </c>
      <c r="T39" s="29">
        <v>1</v>
      </c>
      <c r="U39" s="29">
        <v>1</v>
      </c>
      <c r="V39" s="29">
        <v>1</v>
      </c>
      <c r="W39" s="29">
        <v>1</v>
      </c>
      <c r="X39" s="29">
        <v>1</v>
      </c>
      <c r="Y39" s="29">
        <v>1</v>
      </c>
      <c r="Z39" s="29">
        <v>1</v>
      </c>
      <c r="AA39" s="29">
        <v>1</v>
      </c>
      <c r="AB39" s="29">
        <v>1</v>
      </c>
      <c r="AC39" s="29" t="s">
        <v>362</v>
      </c>
      <c r="AD39" s="33" t="s">
        <v>262</v>
      </c>
      <c r="AE39" s="34" t="s">
        <v>114</v>
      </c>
      <c r="AF39" s="29" t="s">
        <v>363</v>
      </c>
      <c r="AG39" s="29"/>
      <c r="AH39" s="29"/>
      <c r="AI39" s="29"/>
      <c r="AJ39" s="29" t="s">
        <v>116</v>
      </c>
      <c r="AK39" s="29"/>
      <c r="AL39" s="29"/>
      <c r="AM39" s="29" t="s">
        <v>116</v>
      </c>
      <c r="AN39" s="29"/>
      <c r="AO39" s="29"/>
      <c r="AP39" s="29"/>
      <c r="AQ39" s="29"/>
      <c r="AR39" s="29"/>
      <c r="AS39" s="29"/>
      <c r="AT39" s="29"/>
      <c r="AU39" s="29"/>
      <c r="AV39" s="29"/>
      <c r="AW39" s="29"/>
      <c r="AX39" s="29"/>
      <c r="AY39" s="29"/>
      <c r="AZ39" s="52">
        <v>0.25</v>
      </c>
      <c r="BA39" s="52">
        <v>0.25</v>
      </c>
      <c r="BB39" s="32">
        <v>0.25</v>
      </c>
      <c r="BC39" s="29">
        <v>0</v>
      </c>
      <c r="BD39" s="43">
        <v>0.75</v>
      </c>
      <c r="BE39" s="29"/>
      <c r="BF39" s="29"/>
      <c r="BG39" s="29"/>
      <c r="BH39" s="29">
        <v>12</v>
      </c>
      <c r="BI39" s="43">
        <v>0.25</v>
      </c>
      <c r="BJ39" s="43">
        <v>0.25</v>
      </c>
      <c r="BK39" s="32">
        <v>0.25</v>
      </c>
      <c r="BL39" s="29">
        <v>0</v>
      </c>
      <c r="BM39" s="43">
        <v>0.75</v>
      </c>
      <c r="BN39" s="40">
        <v>43195</v>
      </c>
      <c r="BO39" s="29">
        <v>3</v>
      </c>
      <c r="BP39" s="29">
        <v>12</v>
      </c>
      <c r="BQ39" s="73" t="s">
        <v>364</v>
      </c>
      <c r="BR39" s="73" t="s">
        <v>365</v>
      </c>
      <c r="BS39" s="73" t="s">
        <v>366</v>
      </c>
      <c r="BT39" s="73" t="s">
        <v>367</v>
      </c>
      <c r="BU39" s="55">
        <v>43286</v>
      </c>
      <c r="BV39" s="56">
        <v>3</v>
      </c>
      <c r="BW39" s="56">
        <v>12</v>
      </c>
      <c r="BX39" s="73" t="s">
        <v>368</v>
      </c>
      <c r="BY39" s="73" t="s">
        <v>365</v>
      </c>
      <c r="BZ39" s="73" t="s">
        <v>369</v>
      </c>
      <c r="CA39" s="73" t="s">
        <v>367</v>
      </c>
      <c r="CB39" s="40">
        <v>43377</v>
      </c>
      <c r="CC39" s="29">
        <v>3</v>
      </c>
      <c r="CD39" s="29">
        <v>12</v>
      </c>
      <c r="CE39" s="29" t="s">
        <v>368</v>
      </c>
      <c r="CF39" s="29" t="s">
        <v>365</v>
      </c>
      <c r="CG39" s="29" t="s">
        <v>370</v>
      </c>
      <c r="CH39" s="29" t="s">
        <v>367</v>
      </c>
      <c r="CI39" s="29"/>
      <c r="CJ39" s="29"/>
      <c r="CK39" s="29"/>
      <c r="CL39" s="29"/>
      <c r="CM39" s="29"/>
      <c r="CN39" s="29"/>
      <c r="CO39" s="29"/>
    </row>
    <row r="40" spans="1:93" s="42" customFormat="1" ht="73.5" customHeight="1" x14ac:dyDescent="0.25">
      <c r="A40" s="29" t="s">
        <v>125</v>
      </c>
      <c r="B40" s="29" t="s">
        <v>101</v>
      </c>
      <c r="C40" s="29" t="s">
        <v>102</v>
      </c>
      <c r="D40" s="29" t="s">
        <v>103</v>
      </c>
      <c r="E40" s="29" t="s">
        <v>352</v>
      </c>
      <c r="F40" s="29" t="s">
        <v>105</v>
      </c>
      <c r="G40" s="29" t="s">
        <v>106</v>
      </c>
      <c r="H40" s="29" t="s">
        <v>371</v>
      </c>
      <c r="I40" s="30">
        <v>0.1</v>
      </c>
      <c r="J40" s="31" t="s">
        <v>108</v>
      </c>
      <c r="K40" s="31" t="s">
        <v>109</v>
      </c>
      <c r="L40" s="29" t="s">
        <v>193</v>
      </c>
      <c r="M40" s="29" t="s">
        <v>111</v>
      </c>
      <c r="N40" s="29" t="s">
        <v>111</v>
      </c>
      <c r="O40" s="29" t="s">
        <v>111</v>
      </c>
      <c r="P40" s="29">
        <v>1</v>
      </c>
      <c r="Q40" s="29">
        <v>1</v>
      </c>
      <c r="R40" s="29">
        <v>1</v>
      </c>
      <c r="S40" s="29">
        <v>1</v>
      </c>
      <c r="T40" s="29">
        <v>1</v>
      </c>
      <c r="U40" s="29">
        <v>1</v>
      </c>
      <c r="V40" s="29">
        <v>1</v>
      </c>
      <c r="W40" s="29">
        <v>1</v>
      </c>
      <c r="X40" s="29">
        <v>1</v>
      </c>
      <c r="Y40" s="29">
        <v>1</v>
      </c>
      <c r="Z40" s="29">
        <v>1</v>
      </c>
      <c r="AA40" s="29">
        <v>1</v>
      </c>
      <c r="AB40" s="29">
        <v>1</v>
      </c>
      <c r="AC40" s="29" t="s">
        <v>372</v>
      </c>
      <c r="AD40" s="33" t="s">
        <v>262</v>
      </c>
      <c r="AE40" s="34" t="s">
        <v>114</v>
      </c>
      <c r="AF40" s="29" t="s">
        <v>373</v>
      </c>
      <c r="AG40" s="29"/>
      <c r="AH40" s="29"/>
      <c r="AI40" s="29"/>
      <c r="AJ40" s="29" t="s">
        <v>116</v>
      </c>
      <c r="AK40" s="29"/>
      <c r="AL40" s="29"/>
      <c r="AM40" s="29" t="s">
        <v>116</v>
      </c>
      <c r="AN40" s="29"/>
      <c r="AO40" s="29"/>
      <c r="AP40" s="29"/>
      <c r="AQ40" s="29"/>
      <c r="AR40" s="29"/>
      <c r="AS40" s="29"/>
      <c r="AT40" s="29"/>
      <c r="AU40" s="29"/>
      <c r="AV40" s="29"/>
      <c r="AW40" s="29"/>
      <c r="AX40" s="29"/>
      <c r="AY40" s="29"/>
      <c r="AZ40" s="52">
        <v>0.25</v>
      </c>
      <c r="BA40" s="52">
        <v>0.25</v>
      </c>
      <c r="BB40" s="32">
        <v>0.25</v>
      </c>
      <c r="BC40" s="29">
        <v>0</v>
      </c>
      <c r="BD40" s="43">
        <v>0.75</v>
      </c>
      <c r="BE40" s="29"/>
      <c r="BF40" s="29"/>
      <c r="BG40" s="29"/>
      <c r="BH40" s="29">
        <v>12</v>
      </c>
      <c r="BI40" s="43">
        <v>0.25</v>
      </c>
      <c r="BJ40" s="43">
        <v>0.25</v>
      </c>
      <c r="BK40" s="32">
        <v>0.25</v>
      </c>
      <c r="BL40" s="29">
        <v>0</v>
      </c>
      <c r="BM40" s="43">
        <v>0.75</v>
      </c>
      <c r="BN40" s="40">
        <v>43196</v>
      </c>
      <c r="BO40" s="29">
        <v>3</v>
      </c>
      <c r="BP40" s="29">
        <v>12</v>
      </c>
      <c r="BQ40" s="73" t="s">
        <v>374</v>
      </c>
      <c r="BR40" s="73" t="s">
        <v>375</v>
      </c>
      <c r="BS40" s="73" t="s">
        <v>376</v>
      </c>
      <c r="BT40" s="73" t="s">
        <v>377</v>
      </c>
      <c r="BU40" s="55">
        <v>43286</v>
      </c>
      <c r="BV40" s="56">
        <v>3</v>
      </c>
      <c r="BW40" s="56">
        <v>12</v>
      </c>
      <c r="BX40" s="73" t="s">
        <v>378</v>
      </c>
      <c r="BY40" s="73" t="s">
        <v>379</v>
      </c>
      <c r="BZ40" s="73" t="s">
        <v>380</v>
      </c>
      <c r="CA40" s="73" t="s">
        <v>381</v>
      </c>
      <c r="CB40" s="40">
        <v>43377</v>
      </c>
      <c r="CC40" s="29">
        <v>3</v>
      </c>
      <c r="CD40" s="29">
        <v>12</v>
      </c>
      <c r="CE40" s="29" t="s">
        <v>382</v>
      </c>
      <c r="CF40" s="29" t="s">
        <v>379</v>
      </c>
      <c r="CG40" s="29" t="s">
        <v>383</v>
      </c>
      <c r="CH40" s="29" t="s">
        <v>384</v>
      </c>
      <c r="CI40" s="29"/>
      <c r="CJ40" s="29"/>
      <c r="CK40" s="29"/>
      <c r="CL40" s="29"/>
      <c r="CM40" s="29"/>
      <c r="CN40" s="29"/>
      <c r="CO40" s="29"/>
    </row>
    <row r="41" spans="1:93" s="42" customFormat="1" ht="65.25" customHeight="1" x14ac:dyDescent="0.25">
      <c r="A41" s="29" t="s">
        <v>125</v>
      </c>
      <c r="B41" s="29" t="s">
        <v>101</v>
      </c>
      <c r="C41" s="29" t="s">
        <v>102</v>
      </c>
      <c r="D41" s="29" t="s">
        <v>103</v>
      </c>
      <c r="E41" s="29" t="s">
        <v>190</v>
      </c>
      <c r="F41" s="29" t="s">
        <v>105</v>
      </c>
      <c r="G41" s="29" t="s">
        <v>106</v>
      </c>
      <c r="H41" s="29" t="s">
        <v>385</v>
      </c>
      <c r="I41" s="30">
        <v>0.1</v>
      </c>
      <c r="J41" s="31" t="s">
        <v>108</v>
      </c>
      <c r="K41" s="31" t="s">
        <v>109</v>
      </c>
      <c r="L41" s="29" t="s">
        <v>193</v>
      </c>
      <c r="M41" s="29" t="s">
        <v>111</v>
      </c>
      <c r="N41" s="29" t="s">
        <v>111</v>
      </c>
      <c r="O41" s="29" t="s">
        <v>111</v>
      </c>
      <c r="P41" s="29">
        <v>1</v>
      </c>
      <c r="Q41" s="29" t="s">
        <v>386</v>
      </c>
      <c r="R41" s="29"/>
      <c r="S41" s="29"/>
      <c r="T41" s="29">
        <v>1</v>
      </c>
      <c r="U41" s="29"/>
      <c r="V41" s="29"/>
      <c r="W41" s="29">
        <v>1</v>
      </c>
      <c r="X41" s="29"/>
      <c r="Y41" s="29"/>
      <c r="Z41" s="29">
        <v>1</v>
      </c>
      <c r="AA41" s="29"/>
      <c r="AB41" s="29">
        <v>1</v>
      </c>
      <c r="AC41" s="29" t="s">
        <v>387</v>
      </c>
      <c r="AD41" s="33" t="s">
        <v>262</v>
      </c>
      <c r="AE41" s="34" t="s">
        <v>114</v>
      </c>
      <c r="AF41" s="29" t="s">
        <v>320</v>
      </c>
      <c r="AG41" s="29"/>
      <c r="AH41" s="29"/>
      <c r="AI41" s="29"/>
      <c r="AJ41" s="29" t="s">
        <v>116</v>
      </c>
      <c r="AK41" s="29"/>
      <c r="AL41" s="29"/>
      <c r="AM41" s="29" t="s">
        <v>116</v>
      </c>
      <c r="AN41" s="29"/>
      <c r="AO41" s="29"/>
      <c r="AP41" s="29"/>
      <c r="AQ41" s="29"/>
      <c r="AR41" s="29"/>
      <c r="AS41" s="29"/>
      <c r="AT41" s="29"/>
      <c r="AU41" s="29"/>
      <c r="AV41" s="29"/>
      <c r="AW41" s="29"/>
      <c r="AX41" s="29"/>
      <c r="AY41" s="29"/>
      <c r="AZ41" s="52">
        <v>0.2</v>
      </c>
      <c r="BA41" s="52">
        <v>0.2</v>
      </c>
      <c r="BB41" s="32">
        <v>0.2</v>
      </c>
      <c r="BC41" s="29">
        <v>0</v>
      </c>
      <c r="BD41" s="43">
        <v>0.60000000000000009</v>
      </c>
      <c r="BE41" s="29"/>
      <c r="BF41" s="29"/>
      <c r="BG41" s="29"/>
      <c r="BH41" s="29">
        <v>5</v>
      </c>
      <c r="BI41" s="43">
        <v>0.2</v>
      </c>
      <c r="BJ41" s="43">
        <v>0.2</v>
      </c>
      <c r="BK41" s="32">
        <v>0.2</v>
      </c>
      <c r="BL41" s="29">
        <v>0</v>
      </c>
      <c r="BM41" s="43">
        <v>0.60000000000000009</v>
      </c>
      <c r="BN41" s="40">
        <v>43196</v>
      </c>
      <c r="BO41" s="29">
        <v>1</v>
      </c>
      <c r="BP41" s="29">
        <v>5</v>
      </c>
      <c r="BQ41" s="73" t="s">
        <v>388</v>
      </c>
      <c r="BR41" s="73" t="s">
        <v>389</v>
      </c>
      <c r="BS41" s="73" t="s">
        <v>390</v>
      </c>
      <c r="BT41" s="73" t="s">
        <v>267</v>
      </c>
      <c r="BU41" s="55">
        <v>43286</v>
      </c>
      <c r="BV41" s="56">
        <v>1</v>
      </c>
      <c r="BW41" s="56">
        <v>5</v>
      </c>
      <c r="BX41" s="73" t="s">
        <v>391</v>
      </c>
      <c r="BY41" s="82" t="s">
        <v>392</v>
      </c>
      <c r="BZ41" s="73" t="s">
        <v>393</v>
      </c>
      <c r="CA41" s="73" t="s">
        <v>394</v>
      </c>
      <c r="CB41" s="40">
        <v>43377</v>
      </c>
      <c r="CC41" s="29">
        <v>1</v>
      </c>
      <c r="CD41" s="29">
        <v>5</v>
      </c>
      <c r="CE41" s="29" t="s">
        <v>395</v>
      </c>
      <c r="CF41" s="29" t="s">
        <v>396</v>
      </c>
      <c r="CG41" s="29" t="s">
        <v>397</v>
      </c>
      <c r="CH41" s="29" t="s">
        <v>398</v>
      </c>
      <c r="CI41" s="29"/>
      <c r="CJ41" s="29"/>
      <c r="CK41" s="29"/>
      <c r="CL41" s="29"/>
      <c r="CM41" s="29"/>
      <c r="CN41" s="29"/>
      <c r="CO41" s="29"/>
    </row>
    <row r="42" spans="1:93" s="42" customFormat="1" ht="65.25" customHeight="1" x14ac:dyDescent="0.25">
      <c r="A42" s="29" t="s">
        <v>100</v>
      </c>
      <c r="B42" s="29" t="s">
        <v>188</v>
      </c>
      <c r="C42" s="29" t="s">
        <v>399</v>
      </c>
      <c r="D42" s="29" t="s">
        <v>103</v>
      </c>
      <c r="E42" s="29" t="s">
        <v>352</v>
      </c>
      <c r="F42" s="29" t="s">
        <v>353</v>
      </c>
      <c r="G42" s="29" t="s">
        <v>400</v>
      </c>
      <c r="H42" s="29"/>
      <c r="I42" s="30"/>
      <c r="J42" s="31" t="s">
        <v>108</v>
      </c>
      <c r="K42" s="31" t="s">
        <v>109</v>
      </c>
      <c r="L42" s="29" t="s">
        <v>193</v>
      </c>
      <c r="M42" s="43" t="s">
        <v>401</v>
      </c>
      <c r="N42" s="43" t="s">
        <v>401</v>
      </c>
      <c r="O42" s="43" t="s">
        <v>401</v>
      </c>
      <c r="P42" s="43" t="s">
        <v>402</v>
      </c>
      <c r="Q42" s="29"/>
      <c r="R42" s="29"/>
      <c r="S42" s="29"/>
      <c r="T42" s="29"/>
      <c r="U42" s="29"/>
      <c r="V42" s="29"/>
      <c r="W42" s="29"/>
      <c r="X42" s="29"/>
      <c r="Y42" s="29"/>
      <c r="Z42" s="29"/>
      <c r="AA42" s="29"/>
      <c r="AB42" s="29"/>
      <c r="AC42" s="29" t="s">
        <v>403</v>
      </c>
      <c r="AD42" s="33" t="s">
        <v>404</v>
      </c>
      <c r="AE42" s="34" t="s">
        <v>114</v>
      </c>
      <c r="AF42" s="29" t="s">
        <v>405</v>
      </c>
      <c r="AG42" s="29"/>
      <c r="AH42" s="29"/>
      <c r="AI42" s="29"/>
      <c r="AJ42" s="29"/>
      <c r="AK42" s="29" t="s">
        <v>116</v>
      </c>
      <c r="AL42" s="29" t="s">
        <v>116</v>
      </c>
      <c r="AM42" s="29"/>
      <c r="AN42" s="29"/>
      <c r="AO42" s="29"/>
      <c r="AP42" s="29"/>
      <c r="AQ42" s="29"/>
      <c r="AR42" s="29"/>
      <c r="AS42" s="29"/>
      <c r="AT42" s="29"/>
      <c r="AU42" s="29"/>
      <c r="AV42" s="29"/>
      <c r="AW42" s="29"/>
      <c r="AX42" s="29"/>
      <c r="AY42" s="29"/>
      <c r="AZ42" s="83">
        <v>1</v>
      </c>
      <c r="BA42" s="83">
        <v>1</v>
      </c>
      <c r="BB42" s="29">
        <v>1</v>
      </c>
      <c r="BC42" s="29"/>
      <c r="BD42" s="43">
        <f t="shared" si="0"/>
        <v>1</v>
      </c>
      <c r="BE42" s="29"/>
      <c r="BF42" s="29"/>
      <c r="BG42" s="29"/>
      <c r="BH42" s="29">
        <v>4</v>
      </c>
      <c r="BI42" s="43">
        <f>AZ42*25%</f>
        <v>0.25</v>
      </c>
      <c r="BJ42" s="43">
        <f t="shared" ref="BJ42:BL42" si="7">BA42*25%</f>
        <v>0.25</v>
      </c>
      <c r="BK42" s="43">
        <v>0.25</v>
      </c>
      <c r="BL42" s="43">
        <f t="shared" si="7"/>
        <v>0</v>
      </c>
      <c r="BM42" s="43">
        <f>SUM(BI42:BL42)</f>
        <v>0.75</v>
      </c>
      <c r="BN42" s="40"/>
      <c r="BO42" s="29">
        <v>1</v>
      </c>
      <c r="BP42" s="29">
        <v>1</v>
      </c>
      <c r="BQ42" s="53" t="s">
        <v>406</v>
      </c>
      <c r="BR42" s="53" t="s">
        <v>407</v>
      </c>
      <c r="BS42" s="53" t="s">
        <v>408</v>
      </c>
      <c r="BT42" s="53" t="s">
        <v>409</v>
      </c>
      <c r="BU42" s="55"/>
      <c r="BV42" s="56">
        <v>1</v>
      </c>
      <c r="BW42" s="56">
        <v>1</v>
      </c>
      <c r="BX42" s="53" t="s">
        <v>410</v>
      </c>
      <c r="BY42" s="53" t="s">
        <v>411</v>
      </c>
      <c r="BZ42" s="53" t="s">
        <v>408</v>
      </c>
      <c r="CA42" s="53" t="s">
        <v>412</v>
      </c>
      <c r="CB42" s="40">
        <v>43376</v>
      </c>
      <c r="CC42" s="29">
        <v>1</v>
      </c>
      <c r="CD42" s="29">
        <v>1</v>
      </c>
      <c r="CE42" s="53" t="s">
        <v>413</v>
      </c>
      <c r="CF42" s="84" t="s">
        <v>414</v>
      </c>
      <c r="CG42" s="53" t="s">
        <v>415</v>
      </c>
      <c r="CH42" s="53" t="s">
        <v>412</v>
      </c>
      <c r="CI42" s="29"/>
      <c r="CJ42" s="29"/>
      <c r="CK42" s="29"/>
      <c r="CL42" s="29"/>
      <c r="CM42" s="29"/>
      <c r="CN42" s="29"/>
      <c r="CO42" s="29"/>
    </row>
    <row r="43" spans="1:93" s="42" customFormat="1" ht="65.25" customHeight="1" x14ac:dyDescent="0.25">
      <c r="A43" s="51" t="s">
        <v>416</v>
      </c>
      <c r="B43" s="51" t="s">
        <v>101</v>
      </c>
      <c r="C43" s="51" t="s">
        <v>417</v>
      </c>
      <c r="D43" s="51" t="s">
        <v>418</v>
      </c>
      <c r="E43" s="29" t="s">
        <v>190</v>
      </c>
      <c r="F43" s="51"/>
      <c r="G43" s="51" t="s">
        <v>419</v>
      </c>
      <c r="H43" s="29"/>
      <c r="I43" s="30"/>
      <c r="J43" s="31" t="s">
        <v>108</v>
      </c>
      <c r="K43" s="31" t="s">
        <v>109</v>
      </c>
      <c r="L43" s="29" t="s">
        <v>420</v>
      </c>
      <c r="M43" s="43">
        <v>0.88</v>
      </c>
      <c r="N43" s="43">
        <v>0.9</v>
      </c>
      <c r="O43" s="43">
        <v>0.95</v>
      </c>
      <c r="P43" s="43">
        <v>0.95</v>
      </c>
      <c r="Q43" s="29"/>
      <c r="R43" s="29"/>
      <c r="S43" s="29"/>
      <c r="T43" s="29"/>
      <c r="U43" s="29"/>
      <c r="V43" s="29"/>
      <c r="W43" s="29"/>
      <c r="X43" s="29"/>
      <c r="Y43" s="29"/>
      <c r="Z43" s="29"/>
      <c r="AA43" s="29"/>
      <c r="AB43" s="29"/>
      <c r="AC43" s="53" t="s">
        <v>421</v>
      </c>
      <c r="AD43" s="33" t="s">
        <v>113</v>
      </c>
      <c r="AE43" s="34" t="s">
        <v>114</v>
      </c>
      <c r="AF43" s="53" t="s">
        <v>422</v>
      </c>
      <c r="AG43" s="29"/>
      <c r="AH43" s="29"/>
      <c r="AI43" s="29"/>
      <c r="AJ43" s="29"/>
      <c r="AK43" s="29" t="s">
        <v>116</v>
      </c>
      <c r="AL43" s="29" t="s">
        <v>116</v>
      </c>
      <c r="AM43" s="29"/>
      <c r="AN43" s="29"/>
      <c r="AO43" s="29"/>
      <c r="AP43" s="29"/>
      <c r="AQ43" s="29"/>
      <c r="AR43" s="29"/>
      <c r="AS43" s="29"/>
      <c r="AT43" s="29"/>
      <c r="AU43" s="29"/>
      <c r="AV43" s="29"/>
      <c r="AW43" s="29"/>
      <c r="AX43" s="29"/>
      <c r="AY43" s="29"/>
      <c r="AZ43" s="52">
        <v>0</v>
      </c>
      <c r="BA43" s="52">
        <v>0</v>
      </c>
      <c r="BB43" s="52">
        <v>0</v>
      </c>
      <c r="BC43" s="29"/>
      <c r="BD43" s="43">
        <f t="shared" si="0"/>
        <v>0</v>
      </c>
      <c r="BE43" s="29"/>
      <c r="BF43" s="29"/>
      <c r="BG43" s="29"/>
      <c r="BH43" s="43">
        <v>0.95</v>
      </c>
      <c r="BI43" s="43">
        <v>0</v>
      </c>
      <c r="BJ43" s="43">
        <v>0</v>
      </c>
      <c r="BK43" s="43">
        <v>0</v>
      </c>
      <c r="BL43" s="29"/>
      <c r="BM43" s="43">
        <f t="shared" si="1"/>
        <v>0</v>
      </c>
      <c r="BN43" s="40"/>
      <c r="BO43" s="29"/>
      <c r="BP43" s="29"/>
      <c r="BQ43" s="29" t="s">
        <v>423</v>
      </c>
      <c r="BR43" s="53"/>
      <c r="BS43" s="53"/>
      <c r="BT43" s="53"/>
      <c r="BU43" s="55"/>
      <c r="BV43" s="56"/>
      <c r="BW43" s="56"/>
      <c r="BX43" s="73"/>
      <c r="BY43" s="82"/>
      <c r="BZ43" s="73"/>
      <c r="CA43" s="73"/>
      <c r="CB43" s="29"/>
      <c r="CC43" s="29"/>
      <c r="CD43" s="29"/>
      <c r="CE43" s="29"/>
      <c r="CF43" s="29"/>
      <c r="CG43" s="29"/>
      <c r="CH43" s="29"/>
      <c r="CI43" s="29"/>
      <c r="CJ43" s="29"/>
      <c r="CK43" s="29"/>
      <c r="CL43" s="29"/>
      <c r="CM43" s="29"/>
      <c r="CN43" s="29"/>
      <c r="CO43" s="29"/>
    </row>
    <row r="44" spans="1:93" s="42" customFormat="1" ht="69.75" customHeight="1" x14ac:dyDescent="0.25">
      <c r="A44" s="29" t="s">
        <v>125</v>
      </c>
      <c r="B44" s="29" t="s">
        <v>101</v>
      </c>
      <c r="C44" s="29" t="s">
        <v>102</v>
      </c>
      <c r="D44" s="29" t="s">
        <v>103</v>
      </c>
      <c r="E44" s="29" t="s">
        <v>424</v>
      </c>
      <c r="F44" s="29" t="s">
        <v>105</v>
      </c>
      <c r="G44" s="29" t="s">
        <v>106</v>
      </c>
      <c r="H44" s="29" t="s">
        <v>425</v>
      </c>
      <c r="I44" s="30"/>
      <c r="J44" s="31" t="s">
        <v>108</v>
      </c>
      <c r="K44" s="31" t="s">
        <v>211</v>
      </c>
      <c r="L44" s="29" t="s">
        <v>426</v>
      </c>
      <c r="M44" s="29"/>
      <c r="N44" s="29"/>
      <c r="O44" s="29"/>
      <c r="P44" s="29"/>
      <c r="Q44" s="29">
        <v>1</v>
      </c>
      <c r="R44" s="29"/>
      <c r="S44" s="29"/>
      <c r="T44" s="29"/>
      <c r="U44" s="29">
        <v>1</v>
      </c>
      <c r="V44" s="29"/>
      <c r="W44" s="29"/>
      <c r="X44" s="29"/>
      <c r="Y44" s="29">
        <v>1</v>
      </c>
      <c r="Z44" s="29"/>
      <c r="AA44" s="29"/>
      <c r="AB44" s="29"/>
      <c r="AC44" s="29"/>
      <c r="AD44" s="33"/>
      <c r="AE44" s="34" t="s">
        <v>114</v>
      </c>
      <c r="AF44" s="29"/>
      <c r="AG44" s="29" t="s">
        <v>427</v>
      </c>
      <c r="AH44" s="29" t="s">
        <v>428</v>
      </c>
      <c r="AI44" s="29" t="s">
        <v>116</v>
      </c>
      <c r="AJ44" s="29"/>
      <c r="AK44" s="29"/>
      <c r="AL44" s="29"/>
      <c r="AM44" s="29" t="s">
        <v>116</v>
      </c>
      <c r="AN44" s="29"/>
      <c r="AO44" s="29"/>
      <c r="AP44" s="29"/>
      <c r="AQ44" s="29"/>
      <c r="AR44" s="29"/>
      <c r="AS44" s="29"/>
      <c r="AT44" s="29"/>
      <c r="AU44" s="29"/>
      <c r="AV44" s="29"/>
      <c r="AW44" s="29"/>
      <c r="AX44" s="29"/>
      <c r="AY44" s="29"/>
      <c r="AZ44" s="81">
        <v>100</v>
      </c>
      <c r="BA44" s="29">
        <v>0</v>
      </c>
      <c r="BB44" s="29"/>
      <c r="BC44" s="29"/>
      <c r="BD44" s="62">
        <f t="shared" ref="BD44" si="8">SUM(AZ44:BC44)</f>
        <v>100</v>
      </c>
      <c r="BE44" s="41">
        <v>100</v>
      </c>
      <c r="BF44" s="29">
        <v>0</v>
      </c>
      <c r="BG44" s="29"/>
      <c r="BH44" s="29" t="s">
        <v>429</v>
      </c>
      <c r="BI44" s="29"/>
      <c r="BJ44" s="29"/>
      <c r="BK44" s="29"/>
      <c r="BL44" s="29"/>
      <c r="BM44" s="43">
        <f t="shared" si="1"/>
        <v>0</v>
      </c>
      <c r="BN44" s="33"/>
      <c r="BO44" s="29"/>
      <c r="BP44" s="29"/>
      <c r="BQ44" s="53" t="s">
        <v>216</v>
      </c>
      <c r="BR44" s="51" t="s">
        <v>430</v>
      </c>
      <c r="BS44" s="53" t="s">
        <v>431</v>
      </c>
      <c r="BT44" s="53" t="s">
        <v>294</v>
      </c>
      <c r="BU44" s="57">
        <v>43250</v>
      </c>
      <c r="BV44" s="29"/>
      <c r="BW44" s="29"/>
      <c r="BX44" s="29"/>
      <c r="BY44" s="29"/>
      <c r="BZ44" s="53" t="s">
        <v>432</v>
      </c>
      <c r="CA44" s="29"/>
      <c r="CB44" s="57">
        <v>43371</v>
      </c>
      <c r="CC44" s="29"/>
      <c r="CD44" s="29"/>
      <c r="CE44" s="29"/>
      <c r="CF44" s="29"/>
      <c r="CG44" s="29"/>
      <c r="CH44" s="29"/>
      <c r="CI44" s="29"/>
      <c r="CJ44" s="29"/>
      <c r="CK44" s="29"/>
      <c r="CL44" s="29"/>
      <c r="CM44" s="29"/>
      <c r="CN44" s="29"/>
      <c r="CO44" s="29"/>
    </row>
    <row r="45" spans="1:93" s="42" customFormat="1" ht="66.75" customHeight="1" x14ac:dyDescent="0.25">
      <c r="A45" s="85" t="s">
        <v>125</v>
      </c>
      <c r="B45" s="29" t="s">
        <v>433</v>
      </c>
      <c r="C45" s="29" t="s">
        <v>102</v>
      </c>
      <c r="D45" s="29" t="s">
        <v>103</v>
      </c>
      <c r="E45" s="86" t="s">
        <v>434</v>
      </c>
      <c r="F45" s="29" t="s">
        <v>435</v>
      </c>
      <c r="G45" s="29" t="s">
        <v>436</v>
      </c>
      <c r="H45" s="29" t="s">
        <v>437</v>
      </c>
      <c r="I45" s="30">
        <v>0.08</v>
      </c>
      <c r="J45" s="31" t="s">
        <v>108</v>
      </c>
      <c r="K45" s="31" t="s">
        <v>154</v>
      </c>
      <c r="L45" s="29" t="s">
        <v>438</v>
      </c>
      <c r="M45" s="29"/>
      <c r="N45" s="29"/>
      <c r="O45" s="29"/>
      <c r="P45" s="29"/>
      <c r="Q45" s="87"/>
      <c r="R45" s="87"/>
      <c r="S45" s="87"/>
      <c r="T45" s="87"/>
      <c r="U45" s="87"/>
      <c r="V45" s="87"/>
      <c r="W45" s="87"/>
      <c r="X45" s="87"/>
      <c r="Y45" s="87"/>
      <c r="Z45" s="87"/>
      <c r="AA45" s="87"/>
      <c r="AB45" s="87">
        <v>1</v>
      </c>
      <c r="AC45" s="29" t="s">
        <v>439</v>
      </c>
      <c r="AD45" s="33" t="s">
        <v>113</v>
      </c>
      <c r="AE45" s="34" t="s">
        <v>114</v>
      </c>
      <c r="AF45" s="29" t="s">
        <v>440</v>
      </c>
      <c r="AG45" s="29"/>
      <c r="AH45" s="29"/>
      <c r="AI45" s="29"/>
      <c r="AJ45" s="29" t="s">
        <v>116</v>
      </c>
      <c r="AK45" s="29"/>
      <c r="AL45" s="29"/>
      <c r="AM45" s="29" t="s">
        <v>116</v>
      </c>
      <c r="AN45" s="29"/>
      <c r="AO45" s="29"/>
      <c r="AP45" s="29"/>
      <c r="AQ45" s="29"/>
      <c r="AR45" s="29"/>
      <c r="AS45" s="29"/>
      <c r="AT45" s="29"/>
      <c r="AU45" s="29"/>
      <c r="AV45" s="29"/>
      <c r="AW45" s="29"/>
      <c r="AX45" s="29"/>
      <c r="AY45" s="29"/>
      <c r="AZ45" s="52">
        <v>0</v>
      </c>
      <c r="BA45" s="52">
        <v>0</v>
      </c>
      <c r="BB45" s="29">
        <v>0</v>
      </c>
      <c r="BC45" s="29">
        <v>0</v>
      </c>
      <c r="BD45" s="43">
        <v>0</v>
      </c>
      <c r="BE45" s="29"/>
      <c r="BF45" s="29"/>
      <c r="BG45" s="29"/>
      <c r="BH45" s="41">
        <v>1</v>
      </c>
      <c r="BI45" s="43">
        <v>0</v>
      </c>
      <c r="BJ45" s="43">
        <v>0</v>
      </c>
      <c r="BK45" s="29">
        <v>0</v>
      </c>
      <c r="BL45" s="29">
        <v>0</v>
      </c>
      <c r="BM45" s="43">
        <v>0</v>
      </c>
      <c r="BN45" s="55">
        <v>43193</v>
      </c>
      <c r="BO45" s="56">
        <v>0</v>
      </c>
      <c r="BP45" s="56">
        <v>0</v>
      </c>
      <c r="BQ45" s="73" t="s">
        <v>441</v>
      </c>
      <c r="BR45" s="73" t="s">
        <v>111</v>
      </c>
      <c r="BS45" s="73" t="s">
        <v>111</v>
      </c>
      <c r="BT45" s="73" t="s">
        <v>111</v>
      </c>
      <c r="BU45" s="55">
        <v>43290</v>
      </c>
      <c r="BV45" s="56">
        <v>0</v>
      </c>
      <c r="BW45" s="56">
        <v>0</v>
      </c>
      <c r="BX45" s="73" t="s">
        <v>441</v>
      </c>
      <c r="BY45" s="73" t="s">
        <v>111</v>
      </c>
      <c r="BZ45" s="73" t="s">
        <v>111</v>
      </c>
      <c r="CA45" s="73" t="s">
        <v>111</v>
      </c>
      <c r="CB45" s="40">
        <v>43375</v>
      </c>
      <c r="CC45" s="29">
        <v>0</v>
      </c>
      <c r="CD45" s="29">
        <v>0</v>
      </c>
      <c r="CE45" s="29" t="s">
        <v>441</v>
      </c>
      <c r="CF45" s="29" t="s">
        <v>111</v>
      </c>
      <c r="CG45" s="29" t="s">
        <v>111</v>
      </c>
      <c r="CH45" s="29" t="s">
        <v>111</v>
      </c>
      <c r="CI45" s="29"/>
      <c r="CJ45" s="29"/>
      <c r="CK45" s="29"/>
      <c r="CL45" s="29"/>
      <c r="CM45" s="29"/>
      <c r="CN45" s="29"/>
      <c r="CO45" s="29"/>
    </row>
    <row r="46" spans="1:93" s="42" customFormat="1" ht="111" customHeight="1" x14ac:dyDescent="0.25">
      <c r="A46" s="85" t="s">
        <v>125</v>
      </c>
      <c r="B46" s="29" t="s">
        <v>433</v>
      </c>
      <c r="C46" s="29" t="s">
        <v>102</v>
      </c>
      <c r="D46" s="29" t="s">
        <v>103</v>
      </c>
      <c r="E46" s="86" t="s">
        <v>434</v>
      </c>
      <c r="F46" s="29" t="s">
        <v>442</v>
      </c>
      <c r="G46" s="29" t="s">
        <v>443</v>
      </c>
      <c r="H46" s="29" t="s">
        <v>444</v>
      </c>
      <c r="I46" s="88">
        <v>0.05</v>
      </c>
      <c r="J46" s="89" t="s">
        <v>108</v>
      </c>
      <c r="K46" s="89" t="s">
        <v>109</v>
      </c>
      <c r="L46" s="29" t="s">
        <v>438</v>
      </c>
      <c r="M46" s="29"/>
      <c r="N46" s="29"/>
      <c r="O46" s="29"/>
      <c r="P46" s="29"/>
      <c r="Q46" s="30">
        <v>1</v>
      </c>
      <c r="R46" s="30">
        <v>1</v>
      </c>
      <c r="S46" s="30">
        <v>1</v>
      </c>
      <c r="T46" s="30">
        <v>1</v>
      </c>
      <c r="U46" s="30">
        <v>1</v>
      </c>
      <c r="V46" s="30">
        <v>1</v>
      </c>
      <c r="W46" s="30">
        <v>1</v>
      </c>
      <c r="X46" s="30">
        <v>1</v>
      </c>
      <c r="Y46" s="30">
        <v>1</v>
      </c>
      <c r="Z46" s="30">
        <v>1</v>
      </c>
      <c r="AA46" s="30">
        <v>1</v>
      </c>
      <c r="AB46" s="30">
        <v>1</v>
      </c>
      <c r="AC46" s="29" t="s">
        <v>445</v>
      </c>
      <c r="AD46" s="33" t="s">
        <v>113</v>
      </c>
      <c r="AE46" s="33" t="s">
        <v>137</v>
      </c>
      <c r="AF46" s="29" t="s">
        <v>446</v>
      </c>
      <c r="AG46" s="29"/>
      <c r="AH46" s="29"/>
      <c r="AI46" s="29"/>
      <c r="AJ46" s="29" t="s">
        <v>116</v>
      </c>
      <c r="AK46" s="29"/>
      <c r="AL46" s="29"/>
      <c r="AM46" s="29" t="s">
        <v>116</v>
      </c>
      <c r="AN46" s="29"/>
      <c r="AO46" s="29"/>
      <c r="AP46" s="29"/>
      <c r="AQ46" s="29"/>
      <c r="AR46" s="29"/>
      <c r="AS46" s="29"/>
      <c r="AT46" s="29"/>
      <c r="AU46" s="29"/>
      <c r="AV46" s="29"/>
      <c r="AW46" s="29"/>
      <c r="AX46" s="29"/>
      <c r="AY46" s="29"/>
      <c r="AZ46" s="52">
        <v>1</v>
      </c>
      <c r="BA46" s="52">
        <v>0.74117647058823533</v>
      </c>
      <c r="BB46" s="32">
        <v>1</v>
      </c>
      <c r="BC46" s="29">
        <v>0</v>
      </c>
      <c r="BD46" s="43">
        <v>0.9137254901960784</v>
      </c>
      <c r="BE46" s="29"/>
      <c r="BF46" s="29"/>
      <c r="BG46" s="29"/>
      <c r="BH46" s="32">
        <v>1</v>
      </c>
      <c r="BI46" s="43">
        <v>0.25</v>
      </c>
      <c r="BJ46" s="43">
        <v>0.18529411764705883</v>
      </c>
      <c r="BK46" s="32">
        <v>0.25</v>
      </c>
      <c r="BL46" s="29">
        <v>0</v>
      </c>
      <c r="BM46" s="43">
        <v>0.68529411764705883</v>
      </c>
      <c r="BN46" s="55">
        <v>43193</v>
      </c>
      <c r="BO46" s="56">
        <v>278</v>
      </c>
      <c r="BP46" s="56">
        <v>278</v>
      </c>
      <c r="BQ46" s="73" t="s">
        <v>447</v>
      </c>
      <c r="BR46" s="73" t="s">
        <v>448</v>
      </c>
      <c r="BS46" s="73" t="s">
        <v>449</v>
      </c>
      <c r="BT46" s="73" t="s">
        <v>450</v>
      </c>
      <c r="BU46" s="55">
        <v>43290</v>
      </c>
      <c r="BV46" s="56">
        <v>63</v>
      </c>
      <c r="BW46" s="56">
        <v>85</v>
      </c>
      <c r="BX46" s="73" t="s">
        <v>451</v>
      </c>
      <c r="BY46" s="73" t="s">
        <v>448</v>
      </c>
      <c r="BZ46" s="73" t="s">
        <v>452</v>
      </c>
      <c r="CA46" s="73" t="s">
        <v>453</v>
      </c>
      <c r="CB46" s="40">
        <v>43375</v>
      </c>
      <c r="CC46" s="29">
        <v>172</v>
      </c>
      <c r="CD46" s="29">
        <v>172</v>
      </c>
      <c r="CE46" s="29" t="s">
        <v>454</v>
      </c>
      <c r="CF46" s="29" t="s">
        <v>448</v>
      </c>
      <c r="CG46" s="29" t="s">
        <v>111</v>
      </c>
      <c r="CH46" s="29" t="s">
        <v>111</v>
      </c>
      <c r="CI46" s="29"/>
      <c r="CJ46" s="29"/>
      <c r="CK46" s="29"/>
      <c r="CL46" s="29"/>
      <c r="CM46" s="29"/>
      <c r="CN46" s="29"/>
      <c r="CO46" s="29"/>
    </row>
    <row r="47" spans="1:93" s="42" customFormat="1" ht="123" customHeight="1" x14ac:dyDescent="0.25">
      <c r="A47" s="85" t="s">
        <v>125</v>
      </c>
      <c r="B47" s="29" t="s">
        <v>433</v>
      </c>
      <c r="C47" s="29" t="s">
        <v>102</v>
      </c>
      <c r="D47" s="29" t="s">
        <v>103</v>
      </c>
      <c r="E47" s="86" t="s">
        <v>434</v>
      </c>
      <c r="F47" s="29" t="s">
        <v>455</v>
      </c>
      <c r="G47" s="29" t="s">
        <v>456</v>
      </c>
      <c r="H47" s="29" t="s">
        <v>457</v>
      </c>
      <c r="I47" s="30">
        <v>0.05</v>
      </c>
      <c r="J47" s="31" t="s">
        <v>108</v>
      </c>
      <c r="K47" s="31" t="s">
        <v>109</v>
      </c>
      <c r="L47" s="29" t="s">
        <v>438</v>
      </c>
      <c r="M47" s="29"/>
      <c r="N47" s="29"/>
      <c r="O47" s="29"/>
      <c r="P47" s="29"/>
      <c r="Q47" s="90"/>
      <c r="R47" s="90"/>
      <c r="S47" s="90"/>
      <c r="T47" s="30">
        <v>1</v>
      </c>
      <c r="U47" s="90"/>
      <c r="V47" s="90"/>
      <c r="W47" s="90"/>
      <c r="X47" s="90"/>
      <c r="Y47" s="90"/>
      <c r="Z47" s="90"/>
      <c r="AA47" s="90"/>
      <c r="AB47" s="90"/>
      <c r="AC47" s="29" t="s">
        <v>458</v>
      </c>
      <c r="AD47" s="33" t="s">
        <v>113</v>
      </c>
      <c r="AE47" s="33" t="s">
        <v>137</v>
      </c>
      <c r="AF47" s="29" t="s">
        <v>459</v>
      </c>
      <c r="AG47" s="29"/>
      <c r="AH47" s="29"/>
      <c r="AI47" s="29"/>
      <c r="AJ47" s="29" t="s">
        <v>116</v>
      </c>
      <c r="AK47" s="29"/>
      <c r="AL47" s="29"/>
      <c r="AM47" s="29" t="s">
        <v>116</v>
      </c>
      <c r="AN47" s="29"/>
      <c r="AO47" s="29"/>
      <c r="AP47" s="29"/>
      <c r="AQ47" s="29"/>
      <c r="AR47" s="29"/>
      <c r="AS47" s="29"/>
      <c r="AT47" s="29"/>
      <c r="AU47" s="29"/>
      <c r="AV47" s="29"/>
      <c r="AW47" s="29"/>
      <c r="AX47" s="29"/>
      <c r="AY47" s="29"/>
      <c r="AZ47" s="52">
        <v>0</v>
      </c>
      <c r="BA47" s="52">
        <v>0.98880597014925375</v>
      </c>
      <c r="BB47" s="29">
        <v>0</v>
      </c>
      <c r="BC47" s="29">
        <v>0</v>
      </c>
      <c r="BD47" s="43">
        <v>0.32960199004975127</v>
      </c>
      <c r="BE47" s="29"/>
      <c r="BF47" s="29"/>
      <c r="BG47" s="29"/>
      <c r="BH47" s="32">
        <v>1</v>
      </c>
      <c r="BI47" s="43">
        <v>0</v>
      </c>
      <c r="BJ47" s="43">
        <v>0.98880597014925375</v>
      </c>
      <c r="BK47" s="29">
        <v>0</v>
      </c>
      <c r="BL47" s="29">
        <v>0</v>
      </c>
      <c r="BM47" s="43">
        <v>0.98880597014925375</v>
      </c>
      <c r="BN47" s="55">
        <v>43193</v>
      </c>
      <c r="BO47" s="56">
        <v>0</v>
      </c>
      <c r="BP47" s="56">
        <v>0</v>
      </c>
      <c r="BQ47" s="73" t="s">
        <v>460</v>
      </c>
      <c r="BR47" s="73" t="s">
        <v>111</v>
      </c>
      <c r="BS47" s="73" t="s">
        <v>111</v>
      </c>
      <c r="BT47" s="73" t="s">
        <v>111</v>
      </c>
      <c r="BU47" s="55">
        <v>43290</v>
      </c>
      <c r="BV47" s="56">
        <v>265</v>
      </c>
      <c r="BW47" s="56">
        <v>268</v>
      </c>
      <c r="BX47" s="73" t="s">
        <v>461</v>
      </c>
      <c r="BY47" s="73" t="s">
        <v>462</v>
      </c>
      <c r="BZ47" s="73" t="s">
        <v>463</v>
      </c>
      <c r="CA47" s="73" t="s">
        <v>464</v>
      </c>
      <c r="CB47" s="40">
        <v>43375</v>
      </c>
      <c r="CC47" s="29" t="s">
        <v>111</v>
      </c>
      <c r="CD47" s="29" t="s">
        <v>111</v>
      </c>
      <c r="CE47" s="29" t="s">
        <v>465</v>
      </c>
      <c r="CF47" s="29" t="s">
        <v>111</v>
      </c>
      <c r="CG47" s="29" t="s">
        <v>111</v>
      </c>
      <c r="CH47" s="29" t="s">
        <v>111</v>
      </c>
      <c r="CI47" s="29"/>
      <c r="CJ47" s="29"/>
      <c r="CK47" s="29"/>
      <c r="CL47" s="29"/>
      <c r="CM47" s="29"/>
      <c r="CN47" s="29"/>
      <c r="CO47" s="29"/>
    </row>
    <row r="48" spans="1:93" s="42" customFormat="1" ht="108.75" customHeight="1" x14ac:dyDescent="0.25">
      <c r="A48" s="85" t="s">
        <v>125</v>
      </c>
      <c r="B48" s="29" t="s">
        <v>433</v>
      </c>
      <c r="C48" s="29" t="s">
        <v>102</v>
      </c>
      <c r="D48" s="29" t="s">
        <v>103</v>
      </c>
      <c r="E48" s="86" t="s">
        <v>434</v>
      </c>
      <c r="F48" s="29" t="s">
        <v>435</v>
      </c>
      <c r="G48" s="29" t="s">
        <v>466</v>
      </c>
      <c r="H48" s="29" t="s">
        <v>467</v>
      </c>
      <c r="I48" s="30">
        <v>0.05</v>
      </c>
      <c r="J48" s="31" t="s">
        <v>108</v>
      </c>
      <c r="K48" s="31" t="s">
        <v>154</v>
      </c>
      <c r="L48" s="29" t="s">
        <v>438</v>
      </c>
      <c r="M48" s="32">
        <v>1</v>
      </c>
      <c r="N48" s="32">
        <v>1</v>
      </c>
      <c r="O48" s="32">
        <v>1</v>
      </c>
      <c r="P48" s="32">
        <v>0.9</v>
      </c>
      <c r="Q48" s="90"/>
      <c r="R48" s="90"/>
      <c r="S48" s="30">
        <v>0.1</v>
      </c>
      <c r="T48" s="30"/>
      <c r="U48" s="30"/>
      <c r="V48" s="30">
        <v>0.2</v>
      </c>
      <c r="W48" s="30"/>
      <c r="X48" s="30"/>
      <c r="Y48" s="30">
        <v>0.3</v>
      </c>
      <c r="Z48" s="30"/>
      <c r="AA48" s="30"/>
      <c r="AB48" s="30">
        <v>0.3</v>
      </c>
      <c r="AC48" s="29" t="s">
        <v>468</v>
      </c>
      <c r="AD48" s="33" t="s">
        <v>262</v>
      </c>
      <c r="AE48" s="33" t="s">
        <v>137</v>
      </c>
      <c r="AF48" s="29" t="s">
        <v>469</v>
      </c>
      <c r="AG48" s="29"/>
      <c r="AH48" s="29"/>
      <c r="AI48" s="29"/>
      <c r="AJ48" s="29" t="s">
        <v>116</v>
      </c>
      <c r="AK48" s="29"/>
      <c r="AL48" s="29" t="s">
        <v>116</v>
      </c>
      <c r="AM48" s="29" t="s">
        <v>116</v>
      </c>
      <c r="AN48" s="29"/>
      <c r="AO48" s="29"/>
      <c r="AP48" s="29"/>
      <c r="AQ48" s="29" t="s">
        <v>116</v>
      </c>
      <c r="AR48" s="29"/>
      <c r="AS48" s="29" t="s">
        <v>116</v>
      </c>
      <c r="AT48" s="29"/>
      <c r="AU48" s="29"/>
      <c r="AV48" s="29"/>
      <c r="AW48" s="29"/>
      <c r="AX48" s="29"/>
      <c r="AY48" s="29"/>
      <c r="AZ48" s="52">
        <v>1</v>
      </c>
      <c r="BA48" s="52">
        <v>0.7857142857142857</v>
      </c>
      <c r="BB48" s="32">
        <v>0.2857142857142857</v>
      </c>
      <c r="BC48" s="29">
        <v>0</v>
      </c>
      <c r="BD48" s="43">
        <f>SUBTOTAL(9,AZ48:BC48)/4</f>
        <v>0.51785714285714279</v>
      </c>
      <c r="BE48" s="29"/>
      <c r="BF48" s="29"/>
      <c r="BG48" s="29"/>
      <c r="BH48" s="91">
        <v>0.9</v>
      </c>
      <c r="BI48" s="52">
        <v>0.22500000000000001</v>
      </c>
      <c r="BJ48" s="52">
        <v>0.1767857142857143</v>
      </c>
      <c r="BK48" s="52">
        <v>6.4285714285714279E-2</v>
      </c>
      <c r="BL48" s="29"/>
      <c r="BM48" s="52">
        <f>SUBTOTAL(9,BI48:BL48)</f>
        <v>0.46607142857142858</v>
      </c>
      <c r="BN48" s="55">
        <v>43193</v>
      </c>
      <c r="BO48" s="56">
        <v>8</v>
      </c>
      <c r="BP48" s="56">
        <v>8</v>
      </c>
      <c r="BQ48" s="73" t="s">
        <v>470</v>
      </c>
      <c r="BR48" s="73" t="s">
        <v>471</v>
      </c>
      <c r="BS48" s="73" t="s">
        <v>472</v>
      </c>
      <c r="BT48" s="73" t="s">
        <v>473</v>
      </c>
      <c r="BU48" s="55">
        <v>43290</v>
      </c>
      <c r="BV48" s="56">
        <v>11</v>
      </c>
      <c r="BW48" s="56">
        <v>14</v>
      </c>
      <c r="BX48" s="73" t="s">
        <v>474</v>
      </c>
      <c r="BY48" s="29" t="s">
        <v>475</v>
      </c>
      <c r="BZ48" s="29" t="s">
        <v>476</v>
      </c>
      <c r="CA48" s="29" t="s">
        <v>477</v>
      </c>
      <c r="CB48" s="40">
        <v>43375</v>
      </c>
      <c r="CC48" s="29">
        <v>4</v>
      </c>
      <c r="CD48" s="29">
        <v>14</v>
      </c>
      <c r="CE48" s="29" t="s">
        <v>478</v>
      </c>
      <c r="CF48" s="29" t="s">
        <v>479</v>
      </c>
      <c r="CG48" s="29" t="s">
        <v>480</v>
      </c>
      <c r="CH48" s="29" t="s">
        <v>481</v>
      </c>
      <c r="CI48" s="29"/>
      <c r="CJ48" s="29"/>
      <c r="CK48" s="29"/>
      <c r="CL48" s="29"/>
      <c r="CM48" s="29"/>
      <c r="CN48" s="29"/>
      <c r="CO48" s="29"/>
    </row>
    <row r="49" spans="1:93" s="72" customFormat="1" ht="112.5" customHeight="1" x14ac:dyDescent="0.25">
      <c r="A49" s="92" t="s">
        <v>125</v>
      </c>
      <c r="B49" s="58" t="s">
        <v>433</v>
      </c>
      <c r="C49" s="58" t="s">
        <v>102</v>
      </c>
      <c r="D49" s="58"/>
      <c r="E49" s="93"/>
      <c r="F49" s="58"/>
      <c r="G49" s="58"/>
      <c r="H49" s="58" t="s">
        <v>482</v>
      </c>
      <c r="I49" s="63"/>
      <c r="J49" s="64" t="s">
        <v>210</v>
      </c>
      <c r="K49" s="64" t="s">
        <v>109</v>
      </c>
      <c r="L49" s="58" t="s">
        <v>438</v>
      </c>
      <c r="M49" s="58"/>
      <c r="N49" s="58"/>
      <c r="O49" s="58"/>
      <c r="P49" s="58"/>
      <c r="Q49" s="70">
        <v>0</v>
      </c>
      <c r="R49" s="70">
        <v>5</v>
      </c>
      <c r="S49" s="70">
        <v>11</v>
      </c>
      <c r="T49" s="70">
        <v>13</v>
      </c>
      <c r="U49" s="70">
        <v>21</v>
      </c>
      <c r="V49" s="70">
        <v>22</v>
      </c>
      <c r="W49" s="70">
        <v>21</v>
      </c>
      <c r="X49" s="70">
        <v>24</v>
      </c>
      <c r="Y49" s="70">
        <v>25</v>
      </c>
      <c r="Z49" s="70">
        <v>26</v>
      </c>
      <c r="AA49" s="70">
        <v>19</v>
      </c>
      <c r="AB49" s="70">
        <v>7</v>
      </c>
      <c r="AC49" s="58" t="s">
        <v>483</v>
      </c>
      <c r="AD49" s="68" t="s">
        <v>113</v>
      </c>
      <c r="AE49" s="68" t="s">
        <v>137</v>
      </c>
      <c r="AF49" s="58" t="s">
        <v>484</v>
      </c>
      <c r="AG49" s="58" t="s">
        <v>304</v>
      </c>
      <c r="AH49" s="58" t="s">
        <v>304</v>
      </c>
      <c r="AI49" s="58"/>
      <c r="AJ49" s="58"/>
      <c r="AK49" s="58"/>
      <c r="AL49" s="58"/>
      <c r="AM49" s="58" t="s">
        <v>116</v>
      </c>
      <c r="AN49" s="58"/>
      <c r="AO49" s="58"/>
      <c r="AP49" s="58"/>
      <c r="AQ49" s="58"/>
      <c r="AR49" s="58"/>
      <c r="AS49" s="58" t="s">
        <v>116</v>
      </c>
      <c r="AT49" s="58"/>
      <c r="AU49" s="58"/>
      <c r="AV49" s="58"/>
      <c r="AW49" s="58"/>
      <c r="AX49" s="58"/>
      <c r="AY49" s="58"/>
      <c r="AZ49" s="58"/>
      <c r="BA49" s="58"/>
      <c r="BB49" s="58"/>
      <c r="BC49" s="58"/>
      <c r="BD49" s="71">
        <f t="shared" si="0"/>
        <v>0</v>
      </c>
      <c r="BE49" s="58"/>
      <c r="BF49" s="58"/>
      <c r="BG49" s="58"/>
      <c r="BH49" s="67">
        <v>0.9</v>
      </c>
      <c r="BI49" s="58">
        <v>0.1</v>
      </c>
      <c r="BJ49" s="58">
        <v>0.2</v>
      </c>
      <c r="BK49" s="58">
        <v>5.7142857142857141E-2</v>
      </c>
      <c r="BL49" s="58"/>
      <c r="BM49" s="71">
        <f t="shared" si="1"/>
        <v>0.35714285714285721</v>
      </c>
      <c r="BN49" s="68"/>
      <c r="BO49" s="58"/>
      <c r="BP49" s="58"/>
      <c r="BQ49" s="29"/>
      <c r="BR49" s="29"/>
      <c r="BS49" s="29"/>
      <c r="BT49" s="29"/>
      <c r="BU49" s="33"/>
      <c r="BV49" s="29"/>
      <c r="BW49" s="29"/>
      <c r="BX49" s="29"/>
      <c r="BY49" s="29"/>
      <c r="BZ49" s="29"/>
      <c r="CA49" s="29"/>
      <c r="CB49" s="58"/>
      <c r="CC49" s="58"/>
      <c r="CD49" s="58"/>
      <c r="CE49" s="58"/>
      <c r="CF49" s="58"/>
      <c r="CG49" s="58"/>
      <c r="CH49" s="58"/>
      <c r="CI49" s="58"/>
      <c r="CJ49" s="58"/>
      <c r="CK49" s="58"/>
      <c r="CL49" s="58"/>
      <c r="CM49" s="58"/>
      <c r="CN49" s="58"/>
      <c r="CO49" s="58"/>
    </row>
    <row r="50" spans="1:93" s="42" customFormat="1" ht="105.75" customHeight="1" x14ac:dyDescent="0.25">
      <c r="A50" s="85" t="s">
        <v>125</v>
      </c>
      <c r="B50" s="29" t="s">
        <v>433</v>
      </c>
      <c r="C50" s="29" t="s">
        <v>102</v>
      </c>
      <c r="D50" s="29" t="s">
        <v>103</v>
      </c>
      <c r="E50" s="86" t="s">
        <v>434</v>
      </c>
      <c r="F50" s="29" t="s">
        <v>442</v>
      </c>
      <c r="G50" s="29" t="s">
        <v>485</v>
      </c>
      <c r="H50" s="29" t="s">
        <v>486</v>
      </c>
      <c r="I50" s="30">
        <v>0.05</v>
      </c>
      <c r="J50" s="31" t="s">
        <v>108</v>
      </c>
      <c r="K50" s="31" t="s">
        <v>154</v>
      </c>
      <c r="L50" s="29" t="s">
        <v>438</v>
      </c>
      <c r="M50" s="29"/>
      <c r="N50" s="29"/>
      <c r="O50" s="29"/>
      <c r="P50" s="29"/>
      <c r="Q50" s="90"/>
      <c r="R50" s="90"/>
      <c r="S50" s="30">
        <v>0.1</v>
      </c>
      <c r="T50" s="30"/>
      <c r="U50" s="30"/>
      <c r="V50" s="30">
        <v>0.2</v>
      </c>
      <c r="W50" s="30"/>
      <c r="X50" s="30"/>
      <c r="Y50" s="30">
        <v>0.3</v>
      </c>
      <c r="Z50" s="30"/>
      <c r="AA50" s="30"/>
      <c r="AB50" s="30">
        <v>0.3</v>
      </c>
      <c r="AC50" s="29" t="s">
        <v>487</v>
      </c>
      <c r="AD50" s="33" t="s">
        <v>262</v>
      </c>
      <c r="AE50" s="33" t="s">
        <v>137</v>
      </c>
      <c r="AF50" s="29" t="s">
        <v>488</v>
      </c>
      <c r="AG50" s="29"/>
      <c r="AH50" s="29"/>
      <c r="AI50" s="29"/>
      <c r="AJ50" s="29" t="s">
        <v>116</v>
      </c>
      <c r="AK50" s="29"/>
      <c r="AL50" s="29"/>
      <c r="AM50" s="29" t="s">
        <v>116</v>
      </c>
      <c r="AN50" s="29"/>
      <c r="AO50" s="29"/>
      <c r="AP50" s="29"/>
      <c r="AQ50" s="29" t="s">
        <v>116</v>
      </c>
      <c r="AR50" s="29" t="s">
        <v>116</v>
      </c>
      <c r="AS50" s="29"/>
      <c r="AT50" s="29"/>
      <c r="AU50" s="29"/>
      <c r="AV50" s="29"/>
      <c r="AW50" s="29"/>
      <c r="AX50" s="29"/>
      <c r="AY50" s="29"/>
      <c r="AZ50" s="52">
        <v>0.94736842105263153</v>
      </c>
      <c r="BA50" s="52">
        <v>0.72881355932203384</v>
      </c>
      <c r="BB50" s="32">
        <v>0.81481481481481477</v>
      </c>
      <c r="BC50" s="29">
        <v>0</v>
      </c>
      <c r="BD50" s="43">
        <v>0.83033226506316005</v>
      </c>
      <c r="BE50" s="29"/>
      <c r="BF50" s="29"/>
      <c r="BG50" s="29"/>
      <c r="BH50" s="32">
        <v>0.9</v>
      </c>
      <c r="BI50" s="43">
        <v>0.23749999999999999</v>
      </c>
      <c r="BJ50" s="43">
        <v>0.23587756174461375</v>
      </c>
      <c r="BK50" s="32">
        <v>0.19876698816308636</v>
      </c>
      <c r="BL50" s="29">
        <v>0</v>
      </c>
      <c r="BM50" s="43">
        <v>0.56047427891763302</v>
      </c>
      <c r="BN50" s="55">
        <v>43193</v>
      </c>
      <c r="BO50" s="56">
        <v>18</v>
      </c>
      <c r="BP50" s="56">
        <v>19</v>
      </c>
      <c r="BQ50" s="73" t="s">
        <v>489</v>
      </c>
      <c r="BR50" s="73" t="s">
        <v>490</v>
      </c>
      <c r="BS50" s="73" t="s">
        <v>491</v>
      </c>
      <c r="BT50" s="73" t="s">
        <v>492</v>
      </c>
      <c r="BU50" s="55">
        <v>43290</v>
      </c>
      <c r="BV50" s="56">
        <v>43</v>
      </c>
      <c r="BW50" s="56">
        <v>59</v>
      </c>
      <c r="BX50" s="73" t="s">
        <v>493</v>
      </c>
      <c r="BY50" s="73" t="s">
        <v>494</v>
      </c>
      <c r="BZ50" s="73" t="s">
        <v>495</v>
      </c>
      <c r="CA50" s="73" t="s">
        <v>496</v>
      </c>
      <c r="CB50" s="40">
        <v>43375</v>
      </c>
      <c r="CC50" s="29">
        <v>44</v>
      </c>
      <c r="CD50" s="29">
        <v>54</v>
      </c>
      <c r="CE50" s="29" t="s">
        <v>497</v>
      </c>
      <c r="CF50" s="29" t="s">
        <v>498</v>
      </c>
      <c r="CG50" s="29" t="s">
        <v>499</v>
      </c>
      <c r="CH50" s="29" t="s">
        <v>500</v>
      </c>
      <c r="CI50" s="29"/>
      <c r="CJ50" s="29"/>
      <c r="CK50" s="29"/>
      <c r="CL50" s="29"/>
      <c r="CM50" s="29"/>
      <c r="CN50" s="29"/>
      <c r="CO50" s="29"/>
    </row>
    <row r="51" spans="1:93" s="42" customFormat="1" ht="147.75" x14ac:dyDescent="0.25">
      <c r="A51" s="85" t="s">
        <v>125</v>
      </c>
      <c r="B51" s="29" t="s">
        <v>433</v>
      </c>
      <c r="C51" s="29" t="s">
        <v>102</v>
      </c>
      <c r="D51" s="29" t="s">
        <v>103</v>
      </c>
      <c r="E51" s="86" t="s">
        <v>434</v>
      </c>
      <c r="F51" s="29" t="s">
        <v>442</v>
      </c>
      <c r="G51" s="29" t="s">
        <v>485</v>
      </c>
      <c r="H51" s="29" t="s">
        <v>501</v>
      </c>
      <c r="I51" s="30"/>
      <c r="J51" s="31" t="s">
        <v>210</v>
      </c>
      <c r="K51" s="31" t="s">
        <v>109</v>
      </c>
      <c r="L51" s="29" t="s">
        <v>438</v>
      </c>
      <c r="M51" s="29"/>
      <c r="N51" s="29"/>
      <c r="O51" s="29"/>
      <c r="P51" s="29"/>
      <c r="Q51" s="90"/>
      <c r="R51" s="62">
        <v>9</v>
      </c>
      <c r="S51" s="62">
        <v>10</v>
      </c>
      <c r="T51" s="62">
        <v>12</v>
      </c>
      <c r="U51" s="62">
        <v>10</v>
      </c>
      <c r="V51" s="62">
        <v>6</v>
      </c>
      <c r="W51" s="62">
        <v>11</v>
      </c>
      <c r="X51" s="62">
        <v>11</v>
      </c>
      <c r="Y51" s="62">
        <v>15</v>
      </c>
      <c r="Z51" s="62">
        <v>7</v>
      </c>
      <c r="AA51" s="62">
        <v>7</v>
      </c>
      <c r="AB51" s="62">
        <v>0</v>
      </c>
      <c r="AC51" s="29" t="s">
        <v>502</v>
      </c>
      <c r="AD51" s="33" t="s">
        <v>113</v>
      </c>
      <c r="AE51" s="33" t="s">
        <v>137</v>
      </c>
      <c r="AF51" s="29" t="s">
        <v>503</v>
      </c>
      <c r="AG51" s="29" t="s">
        <v>304</v>
      </c>
      <c r="AH51" s="29" t="s">
        <v>304</v>
      </c>
      <c r="AI51" s="29"/>
      <c r="AJ51" s="29"/>
      <c r="AK51" s="29"/>
      <c r="AL51" s="29"/>
      <c r="AM51" s="29" t="s">
        <v>116</v>
      </c>
      <c r="AN51" s="29"/>
      <c r="AO51" s="29"/>
      <c r="AP51" s="29"/>
      <c r="AQ51" s="29"/>
      <c r="AR51" s="29" t="s">
        <v>116</v>
      </c>
      <c r="AS51" s="29"/>
      <c r="AT51" s="29"/>
      <c r="AU51" s="29"/>
      <c r="AV51" s="29"/>
      <c r="AW51" s="29"/>
      <c r="AX51" s="29"/>
      <c r="AY51" s="29"/>
      <c r="AZ51" s="29"/>
      <c r="BA51" s="29"/>
      <c r="BB51" s="29"/>
      <c r="BC51" s="29"/>
      <c r="BD51" s="43">
        <f t="shared" si="0"/>
        <v>0</v>
      </c>
      <c r="BE51" s="29"/>
      <c r="BF51" s="29"/>
      <c r="BG51" s="29"/>
      <c r="BH51" s="32">
        <v>0.95</v>
      </c>
      <c r="BI51" s="29"/>
      <c r="BJ51" s="29"/>
      <c r="BK51" s="29"/>
      <c r="BL51" s="29"/>
      <c r="BM51" s="43">
        <f t="shared" si="1"/>
        <v>0</v>
      </c>
      <c r="BN51" s="33"/>
      <c r="BO51" s="29"/>
      <c r="BP51" s="29"/>
      <c r="BQ51" s="29"/>
      <c r="BR51" s="29"/>
      <c r="BS51" s="29"/>
      <c r="BT51" s="29"/>
      <c r="BU51" s="33"/>
      <c r="BV51" s="29"/>
      <c r="BW51" s="29"/>
      <c r="BX51" s="29"/>
      <c r="BY51" s="29"/>
      <c r="BZ51" s="29"/>
      <c r="CA51" s="29"/>
      <c r="CB51" s="29"/>
      <c r="CC51" s="29"/>
      <c r="CD51" s="29"/>
      <c r="CE51" s="29"/>
      <c r="CF51" s="29"/>
      <c r="CG51" s="29"/>
      <c r="CH51" s="29"/>
      <c r="CI51" s="29"/>
      <c r="CJ51" s="29"/>
      <c r="CK51" s="29"/>
      <c r="CL51" s="29"/>
      <c r="CM51" s="29"/>
      <c r="CN51" s="29"/>
      <c r="CO51" s="29"/>
    </row>
    <row r="52" spans="1:93" s="42" customFormat="1" ht="147.75" x14ac:dyDescent="0.25">
      <c r="A52" s="85" t="s">
        <v>125</v>
      </c>
      <c r="B52" s="29" t="s">
        <v>433</v>
      </c>
      <c r="C52" s="29" t="s">
        <v>102</v>
      </c>
      <c r="D52" s="29" t="s">
        <v>103</v>
      </c>
      <c r="E52" s="86" t="s">
        <v>434</v>
      </c>
      <c r="F52" s="29" t="s">
        <v>442</v>
      </c>
      <c r="G52" s="29" t="s">
        <v>485</v>
      </c>
      <c r="H52" s="29" t="s">
        <v>504</v>
      </c>
      <c r="I52" s="30"/>
      <c r="J52" s="31" t="s">
        <v>210</v>
      </c>
      <c r="K52" s="31" t="s">
        <v>109</v>
      </c>
      <c r="L52" s="29" t="s">
        <v>438</v>
      </c>
      <c r="M52" s="29"/>
      <c r="N52" s="29"/>
      <c r="O52" s="29"/>
      <c r="P52" s="29"/>
      <c r="Q52" s="90"/>
      <c r="R52" s="62">
        <v>3</v>
      </c>
      <c r="S52" s="62">
        <v>6</v>
      </c>
      <c r="T52" s="62">
        <v>14</v>
      </c>
      <c r="U52" s="62">
        <v>12</v>
      </c>
      <c r="V52" s="62">
        <v>4</v>
      </c>
      <c r="W52" s="62">
        <v>14</v>
      </c>
      <c r="X52" s="62">
        <v>15</v>
      </c>
      <c r="Y52" s="62">
        <v>9</v>
      </c>
      <c r="Z52" s="62">
        <v>8</v>
      </c>
      <c r="AA52" s="62">
        <v>9</v>
      </c>
      <c r="AB52" s="62">
        <v>0</v>
      </c>
      <c r="AC52" s="29" t="s">
        <v>505</v>
      </c>
      <c r="AD52" s="33" t="s">
        <v>113</v>
      </c>
      <c r="AE52" s="33" t="s">
        <v>137</v>
      </c>
      <c r="AF52" s="29" t="s">
        <v>506</v>
      </c>
      <c r="AG52" s="29" t="s">
        <v>304</v>
      </c>
      <c r="AH52" s="29" t="s">
        <v>304</v>
      </c>
      <c r="AI52" s="29"/>
      <c r="AJ52" s="29"/>
      <c r="AK52" s="29"/>
      <c r="AL52" s="29"/>
      <c r="AM52" s="29" t="s">
        <v>116</v>
      </c>
      <c r="AN52" s="29"/>
      <c r="AO52" s="29"/>
      <c r="AP52" s="29"/>
      <c r="AQ52" s="29"/>
      <c r="AR52" s="29" t="s">
        <v>116</v>
      </c>
      <c r="AS52" s="29"/>
      <c r="AT52" s="29"/>
      <c r="AU52" s="29"/>
      <c r="AV52" s="29"/>
      <c r="AW52" s="29"/>
      <c r="AX52" s="29"/>
      <c r="AY52" s="29"/>
      <c r="AZ52" s="29"/>
      <c r="BA52" s="29"/>
      <c r="BB52" s="29"/>
      <c r="BC52" s="29"/>
      <c r="BD52" s="43">
        <f t="shared" si="0"/>
        <v>0</v>
      </c>
      <c r="BE52" s="29"/>
      <c r="BF52" s="29"/>
      <c r="BG52" s="29"/>
      <c r="BH52" s="32">
        <v>0.95</v>
      </c>
      <c r="BI52" s="29"/>
      <c r="BJ52" s="29"/>
      <c r="BK52" s="29"/>
      <c r="BL52" s="29"/>
      <c r="BM52" s="43">
        <f t="shared" si="1"/>
        <v>0</v>
      </c>
      <c r="BN52" s="33"/>
      <c r="BO52" s="29"/>
      <c r="BP52" s="29"/>
      <c r="BQ52" s="29"/>
      <c r="BR52" s="29"/>
      <c r="BS52" s="29"/>
      <c r="BT52" s="29"/>
      <c r="BU52" s="33"/>
      <c r="BV52" s="29"/>
      <c r="BW52" s="29"/>
      <c r="BX52" s="29"/>
      <c r="BY52" s="29"/>
      <c r="BZ52" s="29"/>
      <c r="CA52" s="29"/>
      <c r="CB52" s="29"/>
      <c r="CC52" s="29"/>
      <c r="CD52" s="29"/>
      <c r="CE52" s="29"/>
      <c r="CF52" s="29"/>
      <c r="CG52" s="29"/>
      <c r="CH52" s="29"/>
      <c r="CI52" s="29"/>
      <c r="CJ52" s="29"/>
      <c r="CK52" s="29"/>
      <c r="CL52" s="29"/>
      <c r="CM52" s="29"/>
      <c r="CN52" s="29"/>
      <c r="CO52" s="29"/>
    </row>
    <row r="53" spans="1:93" s="42" customFormat="1" ht="102.75" customHeight="1" x14ac:dyDescent="0.25">
      <c r="A53" s="29"/>
      <c r="B53" s="29"/>
      <c r="C53" s="29"/>
      <c r="D53" s="29"/>
      <c r="E53" s="29" t="s">
        <v>279</v>
      </c>
      <c r="F53" s="29"/>
      <c r="G53" s="29"/>
      <c r="H53" s="29" t="s">
        <v>507</v>
      </c>
      <c r="I53" s="30"/>
      <c r="J53" s="31" t="s">
        <v>210</v>
      </c>
      <c r="K53" s="31" t="s">
        <v>211</v>
      </c>
      <c r="L53" s="29" t="s">
        <v>508</v>
      </c>
      <c r="M53" s="29"/>
      <c r="N53" s="29"/>
      <c r="O53" s="29"/>
      <c r="P53" s="29"/>
      <c r="Q53" s="90"/>
      <c r="R53" s="90"/>
      <c r="S53" s="30"/>
      <c r="T53" s="61"/>
      <c r="U53" s="61">
        <v>1</v>
      </c>
      <c r="V53" s="30"/>
      <c r="W53" s="61"/>
      <c r="X53" s="30"/>
      <c r="Y53" s="61">
        <v>1</v>
      </c>
      <c r="Z53" s="30"/>
      <c r="AA53" s="30"/>
      <c r="AB53" s="30"/>
      <c r="AC53" s="29"/>
      <c r="AD53" s="33"/>
      <c r="AE53" s="34" t="s">
        <v>114</v>
      </c>
      <c r="AF53" s="29"/>
      <c r="AG53" s="29" t="s">
        <v>282</v>
      </c>
      <c r="AH53" s="29" t="s">
        <v>509</v>
      </c>
      <c r="AI53" s="29" t="s">
        <v>116</v>
      </c>
      <c r="AJ53" s="29"/>
      <c r="AK53" s="29"/>
      <c r="AL53" s="29"/>
      <c r="AM53" s="29" t="s">
        <v>116</v>
      </c>
      <c r="AN53" s="29"/>
      <c r="AO53" s="29"/>
      <c r="AP53" s="29"/>
      <c r="AQ53" s="29"/>
      <c r="AR53" s="29"/>
      <c r="AS53" s="29"/>
      <c r="AT53" s="29"/>
      <c r="AU53" s="29"/>
      <c r="AV53" s="29"/>
      <c r="AW53" s="29"/>
      <c r="AX53" s="29"/>
      <c r="AY53" s="29"/>
      <c r="AZ53" s="81">
        <v>5</v>
      </c>
      <c r="BA53" s="29">
        <v>89</v>
      </c>
      <c r="BB53" s="29"/>
      <c r="BC53" s="29"/>
      <c r="BD53" s="62">
        <f>SUM(AZ53:BC53)</f>
        <v>94</v>
      </c>
      <c r="BE53" s="81">
        <v>5</v>
      </c>
      <c r="BF53" s="29">
        <v>89</v>
      </c>
      <c r="BG53" s="29"/>
      <c r="BH53" s="32" t="s">
        <v>510</v>
      </c>
      <c r="BI53" s="29"/>
      <c r="BJ53" s="29"/>
      <c r="BK53" s="29"/>
      <c r="BL53" s="29"/>
      <c r="BM53" s="43">
        <f t="shared" si="1"/>
        <v>0</v>
      </c>
      <c r="BN53" s="33"/>
      <c r="BO53" s="29"/>
      <c r="BP53" s="29"/>
      <c r="BQ53" s="59" t="s">
        <v>216</v>
      </c>
      <c r="BR53" s="59" t="s">
        <v>511</v>
      </c>
      <c r="BS53" s="59" t="s">
        <v>512</v>
      </c>
      <c r="BT53" s="59" t="s">
        <v>294</v>
      </c>
      <c r="BU53" s="57">
        <v>43250</v>
      </c>
      <c r="BV53" s="29"/>
      <c r="BW53" s="29"/>
      <c r="BX53" s="59" t="s">
        <v>204</v>
      </c>
      <c r="BY53" s="58"/>
      <c r="BZ53" s="59" t="s">
        <v>513</v>
      </c>
      <c r="CA53" s="59" t="s">
        <v>294</v>
      </c>
      <c r="CB53" s="57">
        <v>43371</v>
      </c>
      <c r="CC53" s="29"/>
      <c r="CD53" s="29"/>
      <c r="CE53" s="29"/>
      <c r="CF53" s="29"/>
      <c r="CG53" s="29"/>
      <c r="CH53" s="29"/>
      <c r="CI53" s="29"/>
      <c r="CJ53" s="29"/>
      <c r="CK53" s="29"/>
      <c r="CL53" s="29"/>
      <c r="CM53" s="29"/>
      <c r="CN53" s="29"/>
      <c r="CO53" s="29"/>
    </row>
    <row r="54" spans="1:93" s="42" customFormat="1" ht="131.25" customHeight="1" x14ac:dyDescent="0.25">
      <c r="A54" s="85" t="s">
        <v>125</v>
      </c>
      <c r="B54" s="29" t="s">
        <v>433</v>
      </c>
      <c r="C54" s="29" t="s">
        <v>102</v>
      </c>
      <c r="D54" s="29" t="s">
        <v>103</v>
      </c>
      <c r="E54" s="86" t="s">
        <v>434</v>
      </c>
      <c r="F54" s="29" t="s">
        <v>435</v>
      </c>
      <c r="G54" s="29" t="s">
        <v>514</v>
      </c>
      <c r="H54" s="29" t="s">
        <v>515</v>
      </c>
      <c r="I54" s="30">
        <v>0.04</v>
      </c>
      <c r="J54" s="31" t="s">
        <v>108</v>
      </c>
      <c r="K54" s="31" t="s">
        <v>154</v>
      </c>
      <c r="L54" s="29" t="s">
        <v>438</v>
      </c>
      <c r="M54" s="43">
        <v>1</v>
      </c>
      <c r="N54" s="43">
        <v>1</v>
      </c>
      <c r="O54" s="43">
        <v>1</v>
      </c>
      <c r="P54" s="43">
        <v>0.9</v>
      </c>
      <c r="Q54" s="90"/>
      <c r="R54" s="90"/>
      <c r="S54" s="94">
        <v>0.8</v>
      </c>
      <c r="T54" s="94"/>
      <c r="U54" s="94"/>
      <c r="V54" s="94"/>
      <c r="W54" s="94"/>
      <c r="X54" s="94"/>
      <c r="Y54" s="94"/>
      <c r="Z54" s="94"/>
      <c r="AA54" s="94"/>
      <c r="AB54" s="94"/>
      <c r="AC54" s="29" t="s">
        <v>516</v>
      </c>
      <c r="AD54" s="33" t="s">
        <v>262</v>
      </c>
      <c r="AE54" s="33" t="s">
        <v>137</v>
      </c>
      <c r="AF54" s="29" t="s">
        <v>517</v>
      </c>
      <c r="AG54" s="29"/>
      <c r="AH54" s="29"/>
      <c r="AI54" s="29"/>
      <c r="AJ54" s="29" t="s">
        <v>116</v>
      </c>
      <c r="AK54" s="29"/>
      <c r="AL54" s="29" t="s">
        <v>116</v>
      </c>
      <c r="AM54" s="29" t="s">
        <v>116</v>
      </c>
      <c r="AN54" s="29"/>
      <c r="AO54" s="29"/>
      <c r="AP54" s="29"/>
      <c r="AQ54" s="29"/>
      <c r="AR54" s="29"/>
      <c r="AS54" s="29"/>
      <c r="AT54" s="29"/>
      <c r="AU54" s="29"/>
      <c r="AV54" s="29"/>
      <c r="AW54" s="29"/>
      <c r="AX54" s="29"/>
      <c r="AY54" s="29"/>
      <c r="AZ54" s="52">
        <v>0.5</v>
      </c>
      <c r="BA54" s="52">
        <v>1</v>
      </c>
      <c r="BB54" s="32">
        <v>0.2857142857142857</v>
      </c>
      <c r="BC54" s="29">
        <v>0</v>
      </c>
      <c r="BD54" s="43">
        <v>0.59523809523809523</v>
      </c>
      <c r="BE54" s="29"/>
      <c r="BF54" s="29"/>
      <c r="BG54" s="29"/>
      <c r="BH54" s="32">
        <v>0.8</v>
      </c>
      <c r="BI54" s="52">
        <v>0.1</v>
      </c>
      <c r="BJ54" s="52">
        <v>0.2</v>
      </c>
      <c r="BK54" s="52">
        <v>5.7142857142857141E-2</v>
      </c>
      <c r="BL54" s="29"/>
      <c r="BM54" s="52">
        <f>SUBTOTAL(9,BI54:BL54)</f>
        <v>0.35714285714285721</v>
      </c>
      <c r="BN54" s="55">
        <v>43193</v>
      </c>
      <c r="BO54" s="56">
        <v>1</v>
      </c>
      <c r="BP54" s="56">
        <v>2</v>
      </c>
      <c r="BQ54" s="73" t="s">
        <v>518</v>
      </c>
      <c r="BR54" s="73" t="s">
        <v>519</v>
      </c>
      <c r="BS54" s="73" t="s">
        <v>520</v>
      </c>
      <c r="BT54" s="73" t="s">
        <v>521</v>
      </c>
      <c r="BU54" s="55">
        <v>43290</v>
      </c>
      <c r="BV54" s="56">
        <v>11</v>
      </c>
      <c r="BW54" s="56">
        <v>11</v>
      </c>
      <c r="BX54" s="29" t="s">
        <v>522</v>
      </c>
      <c r="BY54" s="29" t="s">
        <v>475</v>
      </c>
      <c r="BZ54" s="29" t="s">
        <v>523</v>
      </c>
      <c r="CA54" s="29" t="s">
        <v>524</v>
      </c>
      <c r="CB54" s="40">
        <v>43375</v>
      </c>
      <c r="CC54" s="29">
        <v>2</v>
      </c>
      <c r="CD54" s="29">
        <v>7</v>
      </c>
      <c r="CE54" s="29" t="s">
        <v>525</v>
      </c>
      <c r="CF54" s="29" t="s">
        <v>526</v>
      </c>
      <c r="CG54" s="29" t="s">
        <v>527</v>
      </c>
      <c r="CH54" s="29" t="s">
        <v>528</v>
      </c>
      <c r="CI54" s="29"/>
      <c r="CJ54" s="29"/>
      <c r="CK54" s="29"/>
      <c r="CL54" s="29"/>
      <c r="CM54" s="29"/>
      <c r="CN54" s="29"/>
      <c r="CO54" s="29"/>
    </row>
    <row r="55" spans="1:93" s="42" customFormat="1" ht="115.5" customHeight="1" x14ac:dyDescent="0.25">
      <c r="A55" s="85" t="s">
        <v>125</v>
      </c>
      <c r="B55" s="29" t="s">
        <v>433</v>
      </c>
      <c r="C55" s="29" t="s">
        <v>102</v>
      </c>
      <c r="D55" s="29" t="s">
        <v>103</v>
      </c>
      <c r="E55" s="86" t="s">
        <v>434</v>
      </c>
      <c r="F55" s="29"/>
      <c r="G55" s="29"/>
      <c r="H55" s="29" t="s">
        <v>529</v>
      </c>
      <c r="I55" s="30"/>
      <c r="J55" s="31" t="s">
        <v>210</v>
      </c>
      <c r="K55" s="31" t="s">
        <v>211</v>
      </c>
      <c r="L55" s="29" t="s">
        <v>438</v>
      </c>
      <c r="M55" s="29"/>
      <c r="N55" s="29"/>
      <c r="O55" s="29"/>
      <c r="P55" s="29"/>
      <c r="Q55" s="90">
        <v>1</v>
      </c>
      <c r="R55" s="90"/>
      <c r="S55" s="30"/>
      <c r="T55" s="95"/>
      <c r="U55" s="61">
        <v>1</v>
      </c>
      <c r="V55" s="30"/>
      <c r="W55" s="61"/>
      <c r="X55" s="30"/>
      <c r="Y55" s="61">
        <v>1</v>
      </c>
      <c r="Z55" s="30"/>
      <c r="AA55" s="30"/>
      <c r="AB55" s="95"/>
      <c r="AC55" s="29"/>
      <c r="AD55" s="33"/>
      <c r="AE55" s="34" t="s">
        <v>114</v>
      </c>
      <c r="AF55" s="29"/>
      <c r="AG55" s="29" t="s">
        <v>530</v>
      </c>
      <c r="AH55" s="29" t="s">
        <v>531</v>
      </c>
      <c r="AI55" s="29" t="s">
        <v>116</v>
      </c>
      <c r="AJ55" s="29"/>
      <c r="AK55" s="29"/>
      <c r="AL55" s="29"/>
      <c r="AM55" s="29" t="s">
        <v>116</v>
      </c>
      <c r="AN55" s="29"/>
      <c r="AO55" s="29"/>
      <c r="AP55" s="29"/>
      <c r="AQ55" s="29"/>
      <c r="AR55" s="29"/>
      <c r="AS55" s="29"/>
      <c r="AT55" s="29"/>
      <c r="AU55" s="29"/>
      <c r="AV55" s="29"/>
      <c r="AW55" s="29"/>
      <c r="AX55" s="29"/>
      <c r="AY55" s="29"/>
      <c r="AZ55" s="81">
        <v>0</v>
      </c>
      <c r="BA55" s="29">
        <v>90</v>
      </c>
      <c r="BB55" s="29"/>
      <c r="BC55" s="29"/>
      <c r="BD55" s="62">
        <f t="shared" ref="BD55:BD57" si="9">SUM(AZ55:BC55)</f>
        <v>90</v>
      </c>
      <c r="BE55" s="81">
        <v>0</v>
      </c>
      <c r="BF55" s="29">
        <v>90</v>
      </c>
      <c r="BG55" s="29"/>
      <c r="BH55" s="32" t="s">
        <v>532</v>
      </c>
      <c r="BI55" s="29"/>
      <c r="BJ55" s="29"/>
      <c r="BK55" s="29"/>
      <c r="BL55" s="29"/>
      <c r="BM55" s="43">
        <f t="shared" si="1"/>
        <v>0</v>
      </c>
      <c r="BN55" s="33"/>
      <c r="BO55" s="29"/>
      <c r="BP55" s="29"/>
      <c r="BQ55" s="59" t="s">
        <v>216</v>
      </c>
      <c r="BR55" s="58"/>
      <c r="BS55" s="59" t="s">
        <v>533</v>
      </c>
      <c r="BT55" s="59" t="s">
        <v>294</v>
      </c>
      <c r="BU55" s="57">
        <v>43250</v>
      </c>
      <c r="BV55" s="29"/>
      <c r="BW55" s="29"/>
      <c r="BX55" s="59" t="s">
        <v>204</v>
      </c>
      <c r="BY55" s="58"/>
      <c r="BZ55" s="59" t="s">
        <v>534</v>
      </c>
      <c r="CA55" s="59" t="s">
        <v>294</v>
      </c>
      <c r="CB55" s="57">
        <v>43371</v>
      </c>
      <c r="CC55" s="29"/>
      <c r="CD55" s="29"/>
      <c r="CE55" s="29"/>
      <c r="CF55" s="29"/>
      <c r="CG55" s="29"/>
      <c r="CH55" s="29"/>
      <c r="CI55" s="29"/>
      <c r="CJ55" s="29"/>
      <c r="CK55" s="29"/>
      <c r="CL55" s="29"/>
      <c r="CM55" s="29"/>
      <c r="CN55" s="29"/>
      <c r="CO55" s="29"/>
    </row>
    <row r="56" spans="1:93" s="42" customFormat="1" ht="147.75" x14ac:dyDescent="0.25">
      <c r="A56" s="85" t="s">
        <v>125</v>
      </c>
      <c r="B56" s="29" t="s">
        <v>433</v>
      </c>
      <c r="C56" s="29" t="s">
        <v>102</v>
      </c>
      <c r="D56" s="29" t="s">
        <v>103</v>
      </c>
      <c r="E56" s="86" t="s">
        <v>434</v>
      </c>
      <c r="F56" s="29"/>
      <c r="G56" s="29"/>
      <c r="H56" s="29" t="s">
        <v>535</v>
      </c>
      <c r="I56" s="30"/>
      <c r="J56" s="31" t="s">
        <v>210</v>
      </c>
      <c r="K56" s="31" t="s">
        <v>211</v>
      </c>
      <c r="L56" s="29" t="s">
        <v>438</v>
      </c>
      <c r="M56" s="29"/>
      <c r="N56" s="29"/>
      <c r="O56" s="29"/>
      <c r="P56" s="29"/>
      <c r="Q56" s="90">
        <v>1</v>
      </c>
      <c r="R56" s="90"/>
      <c r="S56" s="30"/>
      <c r="T56" s="95"/>
      <c r="U56" s="61">
        <v>1</v>
      </c>
      <c r="V56" s="30"/>
      <c r="W56" s="61"/>
      <c r="X56" s="30"/>
      <c r="Y56" s="61">
        <v>1</v>
      </c>
      <c r="Z56" s="30"/>
      <c r="AA56" s="30"/>
      <c r="AB56" s="95"/>
      <c r="AC56" s="29"/>
      <c r="AD56" s="33"/>
      <c r="AE56" s="34" t="s">
        <v>114</v>
      </c>
      <c r="AF56" s="29"/>
      <c r="AG56" s="29" t="s">
        <v>530</v>
      </c>
      <c r="AH56" s="29" t="s">
        <v>531</v>
      </c>
      <c r="AI56" s="29" t="s">
        <v>116</v>
      </c>
      <c r="AJ56" s="29"/>
      <c r="AK56" s="29"/>
      <c r="AL56" s="29"/>
      <c r="AM56" s="29" t="s">
        <v>116</v>
      </c>
      <c r="AN56" s="29"/>
      <c r="AO56" s="29"/>
      <c r="AP56" s="29"/>
      <c r="AQ56" s="29"/>
      <c r="AR56" s="29"/>
      <c r="AS56" s="29"/>
      <c r="AT56" s="29"/>
      <c r="AU56" s="29"/>
      <c r="AV56" s="29"/>
      <c r="AW56" s="29"/>
      <c r="AX56" s="29"/>
      <c r="AY56" s="29"/>
      <c r="AZ56" s="81">
        <v>20</v>
      </c>
      <c r="BA56" s="29">
        <v>100</v>
      </c>
      <c r="BB56" s="29"/>
      <c r="BC56" s="29"/>
      <c r="BD56" s="62">
        <f t="shared" si="9"/>
        <v>120</v>
      </c>
      <c r="BE56" s="81">
        <v>20</v>
      </c>
      <c r="BF56" s="29">
        <v>100</v>
      </c>
      <c r="BG56" s="29"/>
      <c r="BH56" s="41" t="s">
        <v>536</v>
      </c>
      <c r="BI56" s="29"/>
      <c r="BJ56" s="29"/>
      <c r="BK56" s="29"/>
      <c r="BL56" s="29"/>
      <c r="BM56" s="43">
        <f t="shared" si="1"/>
        <v>0</v>
      </c>
      <c r="BN56" s="33"/>
      <c r="BO56" s="29"/>
      <c r="BP56" s="29"/>
      <c r="BQ56" s="59" t="s">
        <v>216</v>
      </c>
      <c r="BR56" s="59" t="s">
        <v>537</v>
      </c>
      <c r="BS56" s="59" t="s">
        <v>538</v>
      </c>
      <c r="BT56" s="59" t="s">
        <v>294</v>
      </c>
      <c r="BU56" s="57">
        <v>43250</v>
      </c>
      <c r="BV56" s="29"/>
      <c r="BW56" s="29"/>
      <c r="BX56" s="59" t="s">
        <v>539</v>
      </c>
      <c r="BY56" s="59" t="s">
        <v>537</v>
      </c>
      <c r="BZ56" s="59" t="s">
        <v>540</v>
      </c>
      <c r="CA56" s="59" t="s">
        <v>294</v>
      </c>
      <c r="CB56" s="57">
        <v>43371</v>
      </c>
      <c r="CC56" s="29"/>
      <c r="CD56" s="29"/>
      <c r="CE56" s="29"/>
      <c r="CF56" s="29"/>
      <c r="CG56" s="29"/>
      <c r="CH56" s="29"/>
      <c r="CI56" s="29"/>
      <c r="CJ56" s="29"/>
      <c r="CK56" s="29"/>
      <c r="CL56" s="29"/>
      <c r="CM56" s="29"/>
      <c r="CN56" s="29"/>
      <c r="CO56" s="29"/>
    </row>
    <row r="57" spans="1:93" s="42" customFormat="1" ht="115.5" customHeight="1" x14ac:dyDescent="0.25">
      <c r="A57" s="85" t="s">
        <v>125</v>
      </c>
      <c r="B57" s="29" t="s">
        <v>433</v>
      </c>
      <c r="C57" s="29" t="s">
        <v>102</v>
      </c>
      <c r="D57" s="29" t="s">
        <v>103</v>
      </c>
      <c r="E57" s="33" t="s">
        <v>434</v>
      </c>
      <c r="F57" s="29"/>
      <c r="G57" s="29"/>
      <c r="H57" s="29" t="s">
        <v>541</v>
      </c>
      <c r="I57" s="30"/>
      <c r="J57" s="31" t="s">
        <v>210</v>
      </c>
      <c r="K57" s="31" t="s">
        <v>211</v>
      </c>
      <c r="L57" s="29" t="s">
        <v>438</v>
      </c>
      <c r="M57" s="29"/>
      <c r="N57" s="29"/>
      <c r="O57" s="29"/>
      <c r="P57" s="29"/>
      <c r="Q57" s="90">
        <v>1</v>
      </c>
      <c r="R57" s="90"/>
      <c r="S57" s="30"/>
      <c r="T57" s="95"/>
      <c r="U57" s="61">
        <v>1</v>
      </c>
      <c r="V57" s="30"/>
      <c r="W57" s="61"/>
      <c r="X57" s="30"/>
      <c r="Y57" s="61">
        <v>1</v>
      </c>
      <c r="Z57" s="30"/>
      <c r="AA57" s="30"/>
      <c r="AB57" s="95"/>
      <c r="AC57" s="29"/>
      <c r="AD57" s="33"/>
      <c r="AE57" s="34" t="s">
        <v>114</v>
      </c>
      <c r="AF57" s="29"/>
      <c r="AG57" s="29" t="s">
        <v>542</v>
      </c>
      <c r="AH57" s="29" t="s">
        <v>531</v>
      </c>
      <c r="AI57" s="29" t="s">
        <v>116</v>
      </c>
      <c r="AJ57" s="29"/>
      <c r="AK57" s="29"/>
      <c r="AL57" s="29"/>
      <c r="AM57" s="29" t="s">
        <v>116</v>
      </c>
      <c r="AN57" s="29"/>
      <c r="AO57" s="29"/>
      <c r="AP57" s="29"/>
      <c r="AQ57" s="29"/>
      <c r="AR57" s="29"/>
      <c r="AS57" s="29"/>
      <c r="AT57" s="29"/>
      <c r="AU57" s="29"/>
      <c r="AV57" s="29"/>
      <c r="AW57" s="29"/>
      <c r="AX57" s="29"/>
      <c r="AY57" s="29"/>
      <c r="AZ57" s="81">
        <v>15</v>
      </c>
      <c r="BA57" s="29">
        <v>100</v>
      </c>
      <c r="BB57" s="29"/>
      <c r="BC57" s="29"/>
      <c r="BD57" s="62">
        <f t="shared" si="9"/>
        <v>115</v>
      </c>
      <c r="BE57" s="81">
        <v>15</v>
      </c>
      <c r="BF57" s="29">
        <v>100</v>
      </c>
      <c r="BG57" s="29"/>
      <c r="BH57" s="41" t="s">
        <v>543</v>
      </c>
      <c r="BI57" s="29"/>
      <c r="BJ57" s="29"/>
      <c r="BK57" s="29"/>
      <c r="BL57" s="29"/>
      <c r="BM57" s="43">
        <f t="shared" si="1"/>
        <v>0</v>
      </c>
      <c r="BN57" s="33"/>
      <c r="BO57" s="29"/>
      <c r="BP57" s="29"/>
      <c r="BQ57" s="59" t="s">
        <v>216</v>
      </c>
      <c r="BR57" s="59" t="s">
        <v>544</v>
      </c>
      <c r="BS57" s="59" t="s">
        <v>545</v>
      </c>
      <c r="BT57" s="59" t="s">
        <v>294</v>
      </c>
      <c r="BU57" s="57">
        <v>43250</v>
      </c>
      <c r="BV57" s="29"/>
      <c r="BW57" s="29"/>
      <c r="BX57" s="59" t="s">
        <v>539</v>
      </c>
      <c r="BY57" s="59" t="s">
        <v>544</v>
      </c>
      <c r="BZ57" s="59" t="s">
        <v>546</v>
      </c>
      <c r="CA57" s="59" t="s">
        <v>294</v>
      </c>
      <c r="CB57" s="57">
        <v>43371</v>
      </c>
      <c r="CC57" s="29"/>
      <c r="CD57" s="29"/>
      <c r="CE57" s="29"/>
      <c r="CF57" s="29"/>
      <c r="CG57" s="29"/>
      <c r="CH57" s="29"/>
      <c r="CI57" s="29"/>
      <c r="CJ57" s="29"/>
      <c r="CK57" s="29"/>
      <c r="CL57" s="29"/>
      <c r="CM57" s="29"/>
      <c r="CN57" s="29"/>
      <c r="CO57" s="29"/>
    </row>
    <row r="58" spans="1:93" s="42" customFormat="1" ht="106.5" customHeight="1" x14ac:dyDescent="0.25">
      <c r="A58" s="85" t="s">
        <v>125</v>
      </c>
      <c r="B58" s="29" t="s">
        <v>433</v>
      </c>
      <c r="C58" s="29" t="s">
        <v>102</v>
      </c>
      <c r="D58" s="29" t="s">
        <v>103</v>
      </c>
      <c r="E58" s="86" t="s">
        <v>434</v>
      </c>
      <c r="F58" s="29" t="s">
        <v>435</v>
      </c>
      <c r="G58" s="29" t="s">
        <v>547</v>
      </c>
      <c r="H58" s="29" t="s">
        <v>548</v>
      </c>
      <c r="I58" s="30">
        <v>0.05</v>
      </c>
      <c r="J58" s="31" t="s">
        <v>108</v>
      </c>
      <c r="K58" s="31" t="s">
        <v>154</v>
      </c>
      <c r="L58" s="29" t="s">
        <v>438</v>
      </c>
      <c r="M58" s="32">
        <v>1</v>
      </c>
      <c r="N58" s="32">
        <v>1</v>
      </c>
      <c r="O58" s="32">
        <v>1</v>
      </c>
      <c r="P58" s="32">
        <v>0.95</v>
      </c>
      <c r="Q58" s="90"/>
      <c r="R58" s="90"/>
      <c r="S58" s="94">
        <v>0.95</v>
      </c>
      <c r="T58" s="94"/>
      <c r="U58" s="94"/>
      <c r="V58" s="94"/>
      <c r="W58" s="94"/>
      <c r="X58" s="94"/>
      <c r="Y58" s="94"/>
      <c r="Z58" s="94"/>
      <c r="AA58" s="94"/>
      <c r="AB58" s="94"/>
      <c r="AC58" s="29" t="s">
        <v>549</v>
      </c>
      <c r="AD58" s="33" t="s">
        <v>550</v>
      </c>
      <c r="AE58" s="33" t="s">
        <v>137</v>
      </c>
      <c r="AF58" s="29" t="s">
        <v>488</v>
      </c>
      <c r="AG58" s="29"/>
      <c r="AH58" s="29"/>
      <c r="AI58" s="29"/>
      <c r="AJ58" s="29" t="s">
        <v>116</v>
      </c>
      <c r="AK58" s="29"/>
      <c r="AL58" s="29" t="s">
        <v>116</v>
      </c>
      <c r="AM58" s="29" t="s">
        <v>116</v>
      </c>
      <c r="AN58" s="29"/>
      <c r="AO58" s="29"/>
      <c r="AP58" s="29"/>
      <c r="AQ58" s="29"/>
      <c r="AR58" s="29"/>
      <c r="AS58" s="29"/>
      <c r="AT58" s="29"/>
      <c r="AU58" s="29"/>
      <c r="AV58" s="29"/>
      <c r="AW58" s="29"/>
      <c r="AX58" s="29"/>
      <c r="AY58" s="29"/>
      <c r="AZ58" s="52">
        <v>1</v>
      </c>
      <c r="BA58" s="52">
        <v>0.9931686810299527</v>
      </c>
      <c r="BB58" s="32">
        <v>0.83691363437088995</v>
      </c>
      <c r="BC58" s="29">
        <v>0</v>
      </c>
      <c r="BD58" s="43">
        <v>0.94336077180028088</v>
      </c>
      <c r="BE58" s="29"/>
      <c r="BF58" s="29"/>
      <c r="BG58" s="29"/>
      <c r="BH58" s="91">
        <v>0.95</v>
      </c>
      <c r="BI58" s="43">
        <v>0.23749999999999999</v>
      </c>
      <c r="BJ58" s="43">
        <v>0.23587756174461375</v>
      </c>
      <c r="BK58" s="32">
        <v>0.19876698816308636</v>
      </c>
      <c r="BL58" s="29"/>
      <c r="BM58" s="43">
        <f>SUBTOTAL(9,BI58:BL58)</f>
        <v>0.67214454990770012</v>
      </c>
      <c r="BN58" s="55">
        <v>43192</v>
      </c>
      <c r="BO58" s="56">
        <v>100</v>
      </c>
      <c r="BP58" s="56">
        <v>100</v>
      </c>
      <c r="BQ58" s="73" t="s">
        <v>551</v>
      </c>
      <c r="BR58" s="73" t="s">
        <v>552</v>
      </c>
      <c r="BS58" s="73" t="s">
        <v>553</v>
      </c>
      <c r="BT58" s="73" t="s">
        <v>554</v>
      </c>
      <c r="BU58" s="55">
        <v>43290</v>
      </c>
      <c r="BV58" s="56">
        <v>1890</v>
      </c>
      <c r="BW58" s="56">
        <v>1903</v>
      </c>
      <c r="BX58" s="73" t="s">
        <v>555</v>
      </c>
      <c r="BY58" s="73" t="s">
        <v>552</v>
      </c>
      <c r="BZ58" s="73" t="s">
        <v>556</v>
      </c>
      <c r="CA58" s="73" t="s">
        <v>557</v>
      </c>
      <c r="CB58" s="40">
        <v>43375</v>
      </c>
      <c r="CC58" s="29">
        <v>1909</v>
      </c>
      <c r="CD58" s="29">
        <v>2281</v>
      </c>
      <c r="CE58" s="29" t="s">
        <v>558</v>
      </c>
      <c r="CF58" s="29" t="s">
        <v>552</v>
      </c>
      <c r="CG58" s="29" t="s">
        <v>559</v>
      </c>
      <c r="CH58" s="29" t="s">
        <v>560</v>
      </c>
      <c r="CI58" s="29"/>
      <c r="CJ58" s="29"/>
      <c r="CK58" s="29"/>
      <c r="CL58" s="29"/>
      <c r="CM58" s="29"/>
      <c r="CN58" s="29"/>
      <c r="CO58" s="29"/>
    </row>
    <row r="59" spans="1:93" s="42" customFormat="1" ht="147.75" x14ac:dyDescent="0.25">
      <c r="A59" s="85" t="s">
        <v>125</v>
      </c>
      <c r="B59" s="29"/>
      <c r="C59" s="29"/>
      <c r="D59" s="29"/>
      <c r="E59" s="86"/>
      <c r="F59" s="29"/>
      <c r="G59" s="29"/>
      <c r="H59" s="29" t="s">
        <v>561</v>
      </c>
      <c r="I59" s="30"/>
      <c r="J59" s="31" t="s">
        <v>210</v>
      </c>
      <c r="K59" s="31" t="s">
        <v>109</v>
      </c>
      <c r="L59" s="29" t="s">
        <v>438</v>
      </c>
      <c r="M59" s="29"/>
      <c r="N59" s="29"/>
      <c r="O59" s="29"/>
      <c r="P59" s="29"/>
      <c r="Q59" s="29">
        <v>0</v>
      </c>
      <c r="R59" s="29">
        <v>0</v>
      </c>
      <c r="S59" s="29">
        <v>0</v>
      </c>
      <c r="T59" s="29">
        <v>10</v>
      </c>
      <c r="U59" s="29">
        <v>10</v>
      </c>
      <c r="V59" s="29">
        <v>10</v>
      </c>
      <c r="W59" s="29">
        <v>10</v>
      </c>
      <c r="X59" s="29">
        <v>10</v>
      </c>
      <c r="Y59" s="29">
        <v>10</v>
      </c>
      <c r="Z59" s="29">
        <v>10</v>
      </c>
      <c r="AA59" s="29">
        <v>10</v>
      </c>
      <c r="AB59" s="29">
        <v>5</v>
      </c>
      <c r="AC59" s="29" t="s">
        <v>562</v>
      </c>
      <c r="AD59" s="33" t="s">
        <v>113</v>
      </c>
      <c r="AE59" s="33" t="s">
        <v>137</v>
      </c>
      <c r="AF59" s="29" t="s">
        <v>488</v>
      </c>
      <c r="AG59" s="29" t="s">
        <v>563</v>
      </c>
      <c r="AH59" s="29" t="s">
        <v>564</v>
      </c>
      <c r="AI59" s="29"/>
      <c r="AJ59" s="29"/>
      <c r="AK59" s="29"/>
      <c r="AL59" s="29"/>
      <c r="AM59" s="29" t="s">
        <v>116</v>
      </c>
      <c r="AN59" s="29"/>
      <c r="AO59" s="29"/>
      <c r="AP59" s="29"/>
      <c r="AQ59" s="29"/>
      <c r="AR59" s="29"/>
      <c r="AS59" s="29"/>
      <c r="AT59" s="29" t="s">
        <v>116</v>
      </c>
      <c r="AU59" s="29"/>
      <c r="AV59" s="29"/>
      <c r="AW59" s="29"/>
      <c r="AX59" s="29"/>
      <c r="AY59" s="29"/>
      <c r="AZ59" s="81"/>
      <c r="BA59" s="29"/>
      <c r="BB59" s="29"/>
      <c r="BC59" s="29"/>
      <c r="BD59" s="43">
        <f t="shared" si="0"/>
        <v>0</v>
      </c>
      <c r="BE59" s="29"/>
      <c r="BF59" s="29"/>
      <c r="BG59" s="29"/>
      <c r="BH59" s="29">
        <v>14</v>
      </c>
      <c r="BI59" s="29"/>
      <c r="BJ59" s="29"/>
      <c r="BK59" s="29"/>
      <c r="BL59" s="29"/>
      <c r="BM59" s="43">
        <f t="shared" si="1"/>
        <v>0</v>
      </c>
      <c r="BN59" s="33"/>
      <c r="BO59" s="29"/>
      <c r="BP59" s="29"/>
      <c r="BQ59" s="29"/>
      <c r="BR59" s="29"/>
      <c r="BS59" s="29"/>
      <c r="BT59" s="29"/>
      <c r="BU59" s="33"/>
      <c r="BV59" s="29"/>
      <c r="BW59" s="29"/>
      <c r="BX59" s="29"/>
      <c r="BY59" s="29"/>
      <c r="BZ59" s="29"/>
      <c r="CA59" s="29"/>
      <c r="CB59" s="29"/>
      <c r="CC59" s="29"/>
      <c r="CD59" s="29"/>
      <c r="CE59" s="29"/>
      <c r="CF59" s="29"/>
      <c r="CG59" s="29"/>
      <c r="CH59" s="29"/>
      <c r="CI59" s="29"/>
      <c r="CJ59" s="29"/>
      <c r="CK59" s="29"/>
      <c r="CL59" s="29"/>
      <c r="CM59" s="29"/>
      <c r="CN59" s="29"/>
      <c r="CO59" s="29"/>
    </row>
    <row r="60" spans="1:93" s="42" customFormat="1" ht="134.25" customHeight="1" x14ac:dyDescent="0.25">
      <c r="A60" s="85" t="s">
        <v>125</v>
      </c>
      <c r="B60" s="29"/>
      <c r="C60" s="29"/>
      <c r="D60" s="29"/>
      <c r="E60" s="86"/>
      <c r="F60" s="29"/>
      <c r="G60" s="29"/>
      <c r="H60" s="29" t="s">
        <v>565</v>
      </c>
      <c r="I60" s="30"/>
      <c r="J60" s="31" t="s">
        <v>210</v>
      </c>
      <c r="K60" s="31" t="s">
        <v>109</v>
      </c>
      <c r="L60" s="29" t="s">
        <v>438</v>
      </c>
      <c r="M60" s="29"/>
      <c r="N60" s="29"/>
      <c r="O60" s="29"/>
      <c r="P60" s="29"/>
      <c r="Q60" s="29">
        <v>0</v>
      </c>
      <c r="R60" s="29">
        <v>0</v>
      </c>
      <c r="S60" s="29">
        <v>0</v>
      </c>
      <c r="T60" s="29">
        <v>3</v>
      </c>
      <c r="U60" s="29">
        <v>0</v>
      </c>
      <c r="V60" s="29">
        <v>0</v>
      </c>
      <c r="W60" s="29">
        <v>3</v>
      </c>
      <c r="X60" s="29">
        <v>0</v>
      </c>
      <c r="Y60" s="29">
        <v>0</v>
      </c>
      <c r="Z60" s="29">
        <v>3</v>
      </c>
      <c r="AA60" s="29">
        <v>0</v>
      </c>
      <c r="AB60" s="29">
        <v>0</v>
      </c>
      <c r="AC60" s="29" t="s">
        <v>566</v>
      </c>
      <c r="AD60" s="33" t="s">
        <v>113</v>
      </c>
      <c r="AE60" s="33" t="s">
        <v>137</v>
      </c>
      <c r="AF60" s="29" t="s">
        <v>488</v>
      </c>
      <c r="AG60" s="29" t="s">
        <v>563</v>
      </c>
      <c r="AH60" s="29" t="s">
        <v>564</v>
      </c>
      <c r="AI60" s="29"/>
      <c r="AJ60" s="29"/>
      <c r="AK60" s="29"/>
      <c r="AL60" s="29"/>
      <c r="AM60" s="29" t="s">
        <v>116</v>
      </c>
      <c r="AN60" s="29"/>
      <c r="AO60" s="29"/>
      <c r="AP60" s="29"/>
      <c r="AQ60" s="29"/>
      <c r="AR60" s="29"/>
      <c r="AS60" s="29"/>
      <c r="AT60" s="29" t="s">
        <v>116</v>
      </c>
      <c r="AU60" s="29"/>
      <c r="AV60" s="29"/>
      <c r="AW60" s="29"/>
      <c r="AX60" s="29"/>
      <c r="AY60" s="29"/>
      <c r="AZ60" s="81"/>
      <c r="BA60" s="29"/>
      <c r="BB60" s="29"/>
      <c r="BC60" s="29"/>
      <c r="BD60" s="43">
        <f t="shared" si="0"/>
        <v>0</v>
      </c>
      <c r="BE60" s="29"/>
      <c r="BF60" s="29"/>
      <c r="BG60" s="29"/>
      <c r="BH60" s="32">
        <v>0.9</v>
      </c>
      <c r="BI60" s="29"/>
      <c r="BJ60" s="29"/>
      <c r="BK60" s="29"/>
      <c r="BL60" s="29"/>
      <c r="BM60" s="43">
        <f t="shared" si="1"/>
        <v>0</v>
      </c>
      <c r="BN60" s="33"/>
      <c r="BO60" s="29"/>
      <c r="BP60" s="29"/>
      <c r="BQ60" s="29"/>
      <c r="BR60" s="29"/>
      <c r="BS60" s="29"/>
      <c r="BT60" s="29"/>
      <c r="BU60" s="33"/>
      <c r="BV60" s="29"/>
      <c r="BW60" s="29"/>
      <c r="BX60" s="29"/>
      <c r="BY60" s="29"/>
      <c r="BZ60" s="29"/>
      <c r="CA60" s="29"/>
      <c r="CB60" s="29"/>
      <c r="CC60" s="29"/>
      <c r="CD60" s="29"/>
      <c r="CE60" s="29"/>
      <c r="CF60" s="29"/>
      <c r="CG60" s="29"/>
      <c r="CH60" s="29"/>
      <c r="CI60" s="29"/>
      <c r="CJ60" s="29"/>
      <c r="CK60" s="29"/>
      <c r="CL60" s="29"/>
      <c r="CM60" s="29"/>
      <c r="CN60" s="29"/>
      <c r="CO60" s="29"/>
    </row>
    <row r="61" spans="1:93" s="42" customFormat="1" ht="147.75" customHeight="1" x14ac:dyDescent="0.25">
      <c r="A61" s="85" t="s">
        <v>125</v>
      </c>
      <c r="B61" s="29"/>
      <c r="C61" s="29"/>
      <c r="D61" s="29"/>
      <c r="E61" s="86"/>
      <c r="F61" s="29"/>
      <c r="G61" s="29"/>
      <c r="H61" s="29" t="s">
        <v>567</v>
      </c>
      <c r="I61" s="30"/>
      <c r="J61" s="31" t="s">
        <v>210</v>
      </c>
      <c r="K61" s="31" t="s">
        <v>109</v>
      </c>
      <c r="L61" s="29" t="s">
        <v>438</v>
      </c>
      <c r="M61" s="29"/>
      <c r="N61" s="29"/>
      <c r="O61" s="29"/>
      <c r="P61" s="29"/>
      <c r="Q61" s="29">
        <v>1</v>
      </c>
      <c r="R61" s="29">
        <v>1</v>
      </c>
      <c r="S61" s="29">
        <v>1</v>
      </c>
      <c r="T61" s="29">
        <v>1</v>
      </c>
      <c r="U61" s="29">
        <v>1</v>
      </c>
      <c r="V61" s="29">
        <v>1</v>
      </c>
      <c r="W61" s="29">
        <v>1</v>
      </c>
      <c r="X61" s="29">
        <v>1</v>
      </c>
      <c r="Y61" s="29">
        <v>1</v>
      </c>
      <c r="Z61" s="29">
        <v>1</v>
      </c>
      <c r="AA61" s="29">
        <v>1</v>
      </c>
      <c r="AB61" s="29">
        <v>1</v>
      </c>
      <c r="AC61" s="29" t="s">
        <v>568</v>
      </c>
      <c r="AD61" s="33" t="s">
        <v>113</v>
      </c>
      <c r="AE61" s="33" t="s">
        <v>137</v>
      </c>
      <c r="AF61" s="29" t="s">
        <v>488</v>
      </c>
      <c r="AG61" s="29" t="s">
        <v>563</v>
      </c>
      <c r="AH61" s="29" t="s">
        <v>564</v>
      </c>
      <c r="AI61" s="29"/>
      <c r="AJ61" s="29"/>
      <c r="AK61" s="29"/>
      <c r="AL61" s="29"/>
      <c r="AM61" s="29" t="s">
        <v>116</v>
      </c>
      <c r="AN61" s="29"/>
      <c r="AO61" s="29"/>
      <c r="AP61" s="29"/>
      <c r="AQ61" s="29"/>
      <c r="AR61" s="29"/>
      <c r="AS61" s="29"/>
      <c r="AT61" s="29" t="s">
        <v>116</v>
      </c>
      <c r="AU61" s="29"/>
      <c r="AV61" s="29"/>
      <c r="AW61" s="29"/>
      <c r="AX61" s="29"/>
      <c r="AY61" s="29"/>
      <c r="AZ61" s="81"/>
      <c r="BA61" s="29"/>
      <c r="BB61" s="29"/>
      <c r="BC61" s="29"/>
      <c r="BD61" s="43">
        <f t="shared" si="0"/>
        <v>0</v>
      </c>
      <c r="BE61" s="29"/>
      <c r="BF61" s="29"/>
      <c r="BG61" s="29"/>
      <c r="BH61" s="32">
        <v>1</v>
      </c>
      <c r="BI61" s="29"/>
      <c r="BJ61" s="29"/>
      <c r="BK61" s="29"/>
      <c r="BL61" s="29"/>
      <c r="BM61" s="43">
        <f t="shared" si="1"/>
        <v>0</v>
      </c>
      <c r="BN61" s="33"/>
      <c r="BO61" s="29"/>
      <c r="BP61" s="29"/>
      <c r="BQ61" s="29"/>
      <c r="BR61" s="29"/>
      <c r="BS61" s="29"/>
      <c r="BT61" s="29"/>
      <c r="BU61" s="33"/>
      <c r="BV61" s="29"/>
      <c r="BW61" s="29"/>
      <c r="BX61" s="29"/>
      <c r="BY61" s="29"/>
      <c r="BZ61" s="29"/>
      <c r="CA61" s="29"/>
      <c r="CB61" s="29"/>
      <c r="CC61" s="29"/>
      <c r="CD61" s="29"/>
      <c r="CE61" s="29"/>
      <c r="CF61" s="29"/>
      <c r="CG61" s="29"/>
      <c r="CH61" s="29"/>
      <c r="CI61" s="29"/>
      <c r="CJ61" s="29"/>
      <c r="CK61" s="29"/>
      <c r="CL61" s="29"/>
      <c r="CM61" s="29"/>
      <c r="CN61" s="29"/>
      <c r="CO61" s="29"/>
    </row>
    <row r="62" spans="1:93" s="42" customFormat="1" ht="108.75" customHeight="1" x14ac:dyDescent="0.25">
      <c r="A62" s="85" t="s">
        <v>125</v>
      </c>
      <c r="B62" s="29"/>
      <c r="C62" s="29"/>
      <c r="D62" s="29"/>
      <c r="E62" s="86"/>
      <c r="F62" s="29"/>
      <c r="G62" s="29"/>
      <c r="H62" s="29" t="s">
        <v>569</v>
      </c>
      <c r="I62" s="30"/>
      <c r="J62" s="31" t="s">
        <v>210</v>
      </c>
      <c r="K62" s="31" t="s">
        <v>109</v>
      </c>
      <c r="L62" s="29" t="s">
        <v>438</v>
      </c>
      <c r="M62" s="29"/>
      <c r="N62" s="29"/>
      <c r="O62" s="29"/>
      <c r="P62" s="29"/>
      <c r="Q62" s="29">
        <v>1</v>
      </c>
      <c r="R62" s="29">
        <v>1</v>
      </c>
      <c r="S62" s="29">
        <v>1</v>
      </c>
      <c r="T62" s="29">
        <v>1</v>
      </c>
      <c r="U62" s="29">
        <v>1</v>
      </c>
      <c r="V62" s="29">
        <v>1</v>
      </c>
      <c r="W62" s="29">
        <v>1</v>
      </c>
      <c r="X62" s="29">
        <v>1</v>
      </c>
      <c r="Y62" s="29">
        <v>1</v>
      </c>
      <c r="Z62" s="29">
        <v>1</v>
      </c>
      <c r="AA62" s="29">
        <v>1</v>
      </c>
      <c r="AB62" s="29">
        <v>1</v>
      </c>
      <c r="AC62" s="29" t="s">
        <v>570</v>
      </c>
      <c r="AD62" s="33" t="s">
        <v>113</v>
      </c>
      <c r="AE62" s="33" t="s">
        <v>137</v>
      </c>
      <c r="AF62" s="29" t="s">
        <v>488</v>
      </c>
      <c r="AG62" s="29" t="s">
        <v>563</v>
      </c>
      <c r="AH62" s="29" t="s">
        <v>564</v>
      </c>
      <c r="AI62" s="29"/>
      <c r="AJ62" s="29"/>
      <c r="AK62" s="29"/>
      <c r="AL62" s="29"/>
      <c r="AM62" s="29" t="s">
        <v>116</v>
      </c>
      <c r="AN62" s="29"/>
      <c r="AO62" s="29"/>
      <c r="AP62" s="29"/>
      <c r="AQ62" s="29"/>
      <c r="AR62" s="29"/>
      <c r="AS62" s="29"/>
      <c r="AT62" s="29" t="s">
        <v>116</v>
      </c>
      <c r="AU62" s="29"/>
      <c r="AV62" s="29"/>
      <c r="AW62" s="29"/>
      <c r="AX62" s="29"/>
      <c r="AY62" s="29"/>
      <c r="AZ62" s="81"/>
      <c r="BA62" s="29"/>
      <c r="BB62" s="29"/>
      <c r="BC62" s="29"/>
      <c r="BD62" s="43">
        <f t="shared" si="0"/>
        <v>0</v>
      </c>
      <c r="BE62" s="29"/>
      <c r="BF62" s="29"/>
      <c r="BG62" s="29"/>
      <c r="BH62" s="32">
        <v>1</v>
      </c>
      <c r="BI62" s="29"/>
      <c r="BJ62" s="29"/>
      <c r="BK62" s="29"/>
      <c r="BL62" s="29"/>
      <c r="BM62" s="43">
        <f t="shared" si="1"/>
        <v>0</v>
      </c>
      <c r="BN62" s="33"/>
      <c r="BO62" s="29"/>
      <c r="BP62" s="29"/>
      <c r="BQ62" s="29"/>
      <c r="BR62" s="29"/>
      <c r="BS62" s="29"/>
      <c r="BT62" s="29"/>
      <c r="BU62" s="33"/>
      <c r="BV62" s="29"/>
      <c r="BW62" s="29"/>
      <c r="BX62" s="29"/>
      <c r="BY62" s="29"/>
      <c r="BZ62" s="29"/>
      <c r="CA62" s="29"/>
      <c r="CB62" s="29"/>
      <c r="CC62" s="29"/>
      <c r="CD62" s="29"/>
      <c r="CE62" s="29"/>
      <c r="CF62" s="29"/>
      <c r="CG62" s="29"/>
      <c r="CH62" s="29"/>
      <c r="CI62" s="29"/>
      <c r="CJ62" s="29"/>
      <c r="CK62" s="29"/>
      <c r="CL62" s="29"/>
      <c r="CM62" s="29"/>
      <c r="CN62" s="29"/>
      <c r="CO62" s="29"/>
    </row>
    <row r="63" spans="1:93" s="42" customFormat="1" ht="130.5" customHeight="1" x14ac:dyDescent="0.25">
      <c r="A63" s="85" t="s">
        <v>125</v>
      </c>
      <c r="B63" s="29"/>
      <c r="C63" s="29"/>
      <c r="D63" s="29"/>
      <c r="E63" s="86"/>
      <c r="F63" s="29"/>
      <c r="G63" s="29"/>
      <c r="H63" s="29" t="s">
        <v>571</v>
      </c>
      <c r="I63" s="30"/>
      <c r="J63" s="31" t="s">
        <v>210</v>
      </c>
      <c r="K63" s="31" t="s">
        <v>109</v>
      </c>
      <c r="L63" s="29" t="s">
        <v>438</v>
      </c>
      <c r="M63" s="29"/>
      <c r="N63" s="29"/>
      <c r="O63" s="29"/>
      <c r="P63" s="29"/>
      <c r="Q63" s="29">
        <v>3</v>
      </c>
      <c r="R63" s="29">
        <v>3</v>
      </c>
      <c r="S63" s="29">
        <v>3</v>
      </c>
      <c r="T63" s="29">
        <v>3</v>
      </c>
      <c r="U63" s="29">
        <v>3</v>
      </c>
      <c r="V63" s="29">
        <v>3</v>
      </c>
      <c r="W63" s="29">
        <v>3</v>
      </c>
      <c r="X63" s="29">
        <v>3</v>
      </c>
      <c r="Y63" s="29">
        <v>3</v>
      </c>
      <c r="Z63" s="29">
        <v>3</v>
      </c>
      <c r="AA63" s="29">
        <v>3</v>
      </c>
      <c r="AB63" s="29">
        <v>3</v>
      </c>
      <c r="AC63" s="29" t="s">
        <v>572</v>
      </c>
      <c r="AD63" s="33" t="s">
        <v>113</v>
      </c>
      <c r="AE63" s="33" t="s">
        <v>137</v>
      </c>
      <c r="AF63" s="29" t="s">
        <v>488</v>
      </c>
      <c r="AG63" s="29" t="s">
        <v>563</v>
      </c>
      <c r="AH63" s="29" t="s">
        <v>564</v>
      </c>
      <c r="AI63" s="29"/>
      <c r="AJ63" s="29"/>
      <c r="AK63" s="29"/>
      <c r="AL63" s="29"/>
      <c r="AM63" s="29" t="s">
        <v>116</v>
      </c>
      <c r="AN63" s="29"/>
      <c r="AO63" s="29"/>
      <c r="AP63" s="29"/>
      <c r="AQ63" s="29"/>
      <c r="AR63" s="29"/>
      <c r="AS63" s="29"/>
      <c r="AT63" s="29" t="s">
        <v>116</v>
      </c>
      <c r="AU63" s="29"/>
      <c r="AV63" s="29"/>
      <c r="AW63" s="29"/>
      <c r="AX63" s="29"/>
      <c r="AY63" s="29"/>
      <c r="AZ63" s="81"/>
      <c r="BA63" s="29"/>
      <c r="BB63" s="29"/>
      <c r="BC63" s="29"/>
      <c r="BD63" s="43">
        <f t="shared" si="0"/>
        <v>0</v>
      </c>
      <c r="BE63" s="29"/>
      <c r="BF63" s="29"/>
      <c r="BG63" s="29"/>
      <c r="BH63" s="32">
        <v>0.9</v>
      </c>
      <c r="BI63" s="29"/>
      <c r="BJ63" s="29"/>
      <c r="BK63" s="29"/>
      <c r="BL63" s="29"/>
      <c r="BM63" s="43">
        <f t="shared" si="1"/>
        <v>0</v>
      </c>
      <c r="BN63" s="33"/>
      <c r="BO63" s="29"/>
      <c r="BP63" s="29"/>
      <c r="BQ63" s="29"/>
      <c r="BR63" s="29"/>
      <c r="BS63" s="29"/>
      <c r="BT63" s="29"/>
      <c r="BU63" s="33"/>
      <c r="BV63" s="29"/>
      <c r="BW63" s="29"/>
      <c r="BX63" s="29"/>
      <c r="BY63" s="29"/>
      <c r="BZ63" s="29"/>
      <c r="CA63" s="29"/>
      <c r="CB63" s="29"/>
      <c r="CC63" s="29"/>
      <c r="CD63" s="29"/>
      <c r="CE63" s="29"/>
      <c r="CF63" s="29"/>
      <c r="CG63" s="29"/>
      <c r="CH63" s="29"/>
      <c r="CI63" s="29"/>
      <c r="CJ63" s="29"/>
      <c r="CK63" s="29"/>
      <c r="CL63" s="29"/>
      <c r="CM63" s="29"/>
      <c r="CN63" s="29"/>
      <c r="CO63" s="29"/>
    </row>
    <row r="64" spans="1:93" s="42" customFormat="1" ht="133.5" customHeight="1" x14ac:dyDescent="0.25">
      <c r="A64" s="85" t="s">
        <v>125</v>
      </c>
      <c r="B64" s="29"/>
      <c r="C64" s="29"/>
      <c r="D64" s="29"/>
      <c r="E64" s="86"/>
      <c r="F64" s="29"/>
      <c r="G64" s="29"/>
      <c r="H64" s="29" t="s">
        <v>573</v>
      </c>
      <c r="I64" s="30"/>
      <c r="J64" s="31" t="s">
        <v>210</v>
      </c>
      <c r="K64" s="31" t="s">
        <v>109</v>
      </c>
      <c r="L64" s="29" t="s">
        <v>438</v>
      </c>
      <c r="M64" s="29"/>
      <c r="N64" s="29"/>
      <c r="O64" s="29"/>
      <c r="P64" s="29"/>
      <c r="Q64" s="29">
        <v>3</v>
      </c>
      <c r="R64" s="29">
        <v>3</v>
      </c>
      <c r="S64" s="29">
        <v>3</v>
      </c>
      <c r="T64" s="29">
        <v>3</v>
      </c>
      <c r="U64" s="29">
        <v>3</v>
      </c>
      <c r="V64" s="29">
        <v>3</v>
      </c>
      <c r="W64" s="29">
        <v>3</v>
      </c>
      <c r="X64" s="29">
        <v>3</v>
      </c>
      <c r="Y64" s="29">
        <v>3</v>
      </c>
      <c r="Z64" s="29">
        <v>3</v>
      </c>
      <c r="AA64" s="29">
        <v>3</v>
      </c>
      <c r="AB64" s="29">
        <v>3</v>
      </c>
      <c r="AC64" s="29" t="s">
        <v>574</v>
      </c>
      <c r="AD64" s="33" t="s">
        <v>113</v>
      </c>
      <c r="AE64" s="33" t="s">
        <v>137</v>
      </c>
      <c r="AF64" s="29" t="s">
        <v>488</v>
      </c>
      <c r="AG64" s="29" t="s">
        <v>563</v>
      </c>
      <c r="AH64" s="29" t="s">
        <v>564</v>
      </c>
      <c r="AI64" s="29"/>
      <c r="AJ64" s="29"/>
      <c r="AK64" s="29"/>
      <c r="AL64" s="29"/>
      <c r="AM64" s="29" t="s">
        <v>116</v>
      </c>
      <c r="AN64" s="29"/>
      <c r="AO64" s="29"/>
      <c r="AP64" s="29"/>
      <c r="AQ64" s="29"/>
      <c r="AR64" s="29"/>
      <c r="AS64" s="29"/>
      <c r="AT64" s="29" t="s">
        <v>116</v>
      </c>
      <c r="AU64" s="29"/>
      <c r="AV64" s="29"/>
      <c r="AW64" s="29"/>
      <c r="AX64" s="29"/>
      <c r="AY64" s="29"/>
      <c r="AZ64" s="81"/>
      <c r="BA64" s="29"/>
      <c r="BB64" s="29"/>
      <c r="BC64" s="29"/>
      <c r="BD64" s="43">
        <f t="shared" si="0"/>
        <v>0</v>
      </c>
      <c r="BE64" s="29"/>
      <c r="BF64" s="29"/>
      <c r="BG64" s="29"/>
      <c r="BH64" s="32">
        <v>0.9</v>
      </c>
      <c r="BI64" s="29"/>
      <c r="BJ64" s="29"/>
      <c r="BK64" s="29"/>
      <c r="BL64" s="29"/>
      <c r="BM64" s="43">
        <f t="shared" si="1"/>
        <v>0</v>
      </c>
      <c r="BN64" s="33"/>
      <c r="BO64" s="29"/>
      <c r="BP64" s="29"/>
      <c r="BQ64" s="29"/>
      <c r="BR64" s="29"/>
      <c r="BS64" s="29"/>
      <c r="BT64" s="29"/>
      <c r="BU64" s="33"/>
      <c r="BV64" s="29"/>
      <c r="BW64" s="29"/>
      <c r="BX64" s="29"/>
      <c r="BY64" s="29"/>
      <c r="BZ64" s="29"/>
      <c r="CA64" s="29"/>
      <c r="CB64" s="29"/>
      <c r="CC64" s="29"/>
      <c r="CD64" s="29"/>
      <c r="CE64" s="29"/>
      <c r="CF64" s="29"/>
      <c r="CG64" s="29"/>
      <c r="CH64" s="29"/>
      <c r="CI64" s="29"/>
      <c r="CJ64" s="29"/>
      <c r="CK64" s="29"/>
      <c r="CL64" s="29"/>
      <c r="CM64" s="29"/>
      <c r="CN64" s="29"/>
      <c r="CO64" s="29"/>
    </row>
    <row r="65" spans="1:93" s="42" customFormat="1" ht="122.25" customHeight="1" x14ac:dyDescent="0.25">
      <c r="A65" s="85" t="s">
        <v>125</v>
      </c>
      <c r="B65" s="29"/>
      <c r="C65" s="29"/>
      <c r="D65" s="29"/>
      <c r="E65" s="86"/>
      <c r="F65" s="29"/>
      <c r="G65" s="29"/>
      <c r="H65" s="29" t="s">
        <v>575</v>
      </c>
      <c r="I65" s="30"/>
      <c r="J65" s="31" t="s">
        <v>210</v>
      </c>
      <c r="K65" s="31" t="s">
        <v>109</v>
      </c>
      <c r="L65" s="29" t="s">
        <v>438</v>
      </c>
      <c r="M65" s="29"/>
      <c r="N65" s="29"/>
      <c r="O65" s="29"/>
      <c r="P65" s="29"/>
      <c r="Q65" s="29">
        <v>0</v>
      </c>
      <c r="R65" s="29">
        <v>0</v>
      </c>
      <c r="S65" s="29">
        <v>0</v>
      </c>
      <c r="T65" s="29">
        <v>33</v>
      </c>
      <c r="U65" s="29">
        <v>33</v>
      </c>
      <c r="V65" s="29">
        <v>33</v>
      </c>
      <c r="W65" s="29">
        <v>33</v>
      </c>
      <c r="X65" s="29">
        <v>33</v>
      </c>
      <c r="Y65" s="29">
        <v>35</v>
      </c>
      <c r="Z65" s="29">
        <v>0</v>
      </c>
      <c r="AA65" s="29">
        <v>0</v>
      </c>
      <c r="AB65" s="29">
        <v>0</v>
      </c>
      <c r="AC65" s="29" t="s">
        <v>576</v>
      </c>
      <c r="AD65" s="33" t="s">
        <v>113</v>
      </c>
      <c r="AE65" s="33" t="s">
        <v>137</v>
      </c>
      <c r="AF65" s="29" t="s">
        <v>488</v>
      </c>
      <c r="AG65" s="29" t="s">
        <v>563</v>
      </c>
      <c r="AH65" s="29" t="s">
        <v>564</v>
      </c>
      <c r="AI65" s="29"/>
      <c r="AJ65" s="29"/>
      <c r="AK65" s="29"/>
      <c r="AL65" s="29"/>
      <c r="AM65" s="29" t="s">
        <v>116</v>
      </c>
      <c r="AN65" s="29"/>
      <c r="AO65" s="29"/>
      <c r="AP65" s="29"/>
      <c r="AQ65" s="29"/>
      <c r="AR65" s="29"/>
      <c r="AS65" s="29"/>
      <c r="AT65" s="29" t="s">
        <v>116</v>
      </c>
      <c r="AU65" s="29"/>
      <c r="AV65" s="29"/>
      <c r="AW65" s="29"/>
      <c r="AX65" s="29"/>
      <c r="AY65" s="29"/>
      <c r="AZ65" s="81"/>
      <c r="BA65" s="29"/>
      <c r="BB65" s="29"/>
      <c r="BC65" s="29"/>
      <c r="BD65" s="43">
        <f t="shared" si="0"/>
        <v>0</v>
      </c>
      <c r="BE65" s="29"/>
      <c r="BF65" s="29"/>
      <c r="BG65" s="29"/>
      <c r="BH65" s="32">
        <v>0.9</v>
      </c>
      <c r="BI65" s="29"/>
      <c r="BJ65" s="29"/>
      <c r="BK65" s="29"/>
      <c r="BL65" s="29"/>
      <c r="BM65" s="43">
        <f t="shared" si="1"/>
        <v>0</v>
      </c>
      <c r="BN65" s="33"/>
      <c r="BO65" s="29"/>
      <c r="BP65" s="29"/>
      <c r="BQ65" s="29"/>
      <c r="BR65" s="29"/>
      <c r="BS65" s="29"/>
      <c r="BT65" s="29"/>
      <c r="BU65" s="33"/>
      <c r="BV65" s="29"/>
      <c r="BW65" s="29"/>
      <c r="BX65" s="29"/>
      <c r="BY65" s="29"/>
      <c r="BZ65" s="29"/>
      <c r="CA65" s="29"/>
      <c r="CB65" s="29"/>
      <c r="CC65" s="29"/>
      <c r="CD65" s="29"/>
      <c r="CE65" s="29"/>
      <c r="CF65" s="29"/>
      <c r="CG65" s="29"/>
      <c r="CH65" s="29"/>
      <c r="CI65" s="29"/>
      <c r="CJ65" s="29"/>
      <c r="CK65" s="29"/>
      <c r="CL65" s="29"/>
      <c r="CM65" s="29"/>
      <c r="CN65" s="29"/>
      <c r="CO65" s="29"/>
    </row>
    <row r="66" spans="1:93" s="42" customFormat="1" ht="135" customHeight="1" x14ac:dyDescent="0.25">
      <c r="A66" s="85" t="s">
        <v>125</v>
      </c>
      <c r="B66" s="29"/>
      <c r="C66" s="29"/>
      <c r="D66" s="29"/>
      <c r="E66" s="86"/>
      <c r="F66" s="29"/>
      <c r="G66" s="29"/>
      <c r="H66" s="29" t="s">
        <v>577</v>
      </c>
      <c r="I66" s="30"/>
      <c r="J66" s="31" t="s">
        <v>210</v>
      </c>
      <c r="K66" s="31" t="s">
        <v>109</v>
      </c>
      <c r="L66" s="29" t="s">
        <v>438</v>
      </c>
      <c r="M66" s="29"/>
      <c r="N66" s="29"/>
      <c r="O66" s="29"/>
      <c r="P66" s="29"/>
      <c r="Q66" s="29">
        <v>1</v>
      </c>
      <c r="R66" s="29">
        <v>1</v>
      </c>
      <c r="S66" s="29">
        <v>1</v>
      </c>
      <c r="T66" s="29">
        <v>1</v>
      </c>
      <c r="U66" s="29">
        <v>1</v>
      </c>
      <c r="V66" s="29">
        <v>1</v>
      </c>
      <c r="W66" s="29">
        <v>1</v>
      </c>
      <c r="X66" s="29">
        <v>1</v>
      </c>
      <c r="Y66" s="29">
        <v>1</v>
      </c>
      <c r="Z66" s="29">
        <v>1</v>
      </c>
      <c r="AA66" s="29">
        <v>1</v>
      </c>
      <c r="AB66" s="29">
        <v>1</v>
      </c>
      <c r="AC66" s="29" t="s">
        <v>578</v>
      </c>
      <c r="AD66" s="33" t="s">
        <v>113</v>
      </c>
      <c r="AE66" s="33" t="s">
        <v>137</v>
      </c>
      <c r="AF66" s="29" t="s">
        <v>488</v>
      </c>
      <c r="AG66" s="29" t="s">
        <v>563</v>
      </c>
      <c r="AH66" s="29" t="s">
        <v>564</v>
      </c>
      <c r="AI66" s="29"/>
      <c r="AJ66" s="29"/>
      <c r="AK66" s="29"/>
      <c r="AL66" s="29"/>
      <c r="AM66" s="29" t="s">
        <v>116</v>
      </c>
      <c r="AN66" s="29"/>
      <c r="AO66" s="29"/>
      <c r="AP66" s="29"/>
      <c r="AQ66" s="29"/>
      <c r="AR66" s="29"/>
      <c r="AS66" s="29"/>
      <c r="AT66" s="29" t="s">
        <v>116</v>
      </c>
      <c r="AU66" s="29"/>
      <c r="AV66" s="29"/>
      <c r="AW66" s="29"/>
      <c r="AX66" s="29"/>
      <c r="AY66" s="29"/>
      <c r="AZ66" s="81"/>
      <c r="BA66" s="29"/>
      <c r="BB66" s="29"/>
      <c r="BC66" s="29"/>
      <c r="BD66" s="43">
        <f t="shared" si="0"/>
        <v>0</v>
      </c>
      <c r="BE66" s="29"/>
      <c r="BF66" s="29"/>
      <c r="BG66" s="29"/>
      <c r="BH66" s="32">
        <v>0.9</v>
      </c>
      <c r="BI66" s="29"/>
      <c r="BJ66" s="29"/>
      <c r="BK66" s="29"/>
      <c r="BL66" s="29"/>
      <c r="BM66" s="43">
        <f t="shared" si="1"/>
        <v>0</v>
      </c>
      <c r="BN66" s="33"/>
      <c r="BO66" s="29"/>
      <c r="BP66" s="29"/>
      <c r="BQ66" s="29"/>
      <c r="BR66" s="29"/>
      <c r="BS66" s="29"/>
      <c r="BT66" s="29"/>
      <c r="BU66" s="33"/>
      <c r="BV66" s="29"/>
      <c r="BW66" s="29"/>
      <c r="BX66" s="29"/>
      <c r="BY66" s="29"/>
      <c r="BZ66" s="29"/>
      <c r="CA66" s="29"/>
      <c r="CB66" s="29"/>
      <c r="CC66" s="29"/>
      <c r="CD66" s="29"/>
      <c r="CE66" s="29"/>
      <c r="CF66" s="29"/>
      <c r="CG66" s="29"/>
      <c r="CH66" s="29"/>
      <c r="CI66" s="29"/>
      <c r="CJ66" s="29"/>
      <c r="CK66" s="29"/>
      <c r="CL66" s="29"/>
      <c r="CM66" s="29"/>
      <c r="CN66" s="29"/>
      <c r="CO66" s="29"/>
    </row>
    <row r="67" spans="1:93" s="42" customFormat="1" ht="114" customHeight="1" x14ac:dyDescent="0.25">
      <c r="A67" s="85" t="s">
        <v>125</v>
      </c>
      <c r="B67" s="29"/>
      <c r="C67" s="29"/>
      <c r="D67" s="29"/>
      <c r="E67" s="86"/>
      <c r="F67" s="29"/>
      <c r="G67" s="29"/>
      <c r="H67" s="29" t="s">
        <v>579</v>
      </c>
      <c r="I67" s="30"/>
      <c r="J67" s="31" t="s">
        <v>210</v>
      </c>
      <c r="K67" s="31" t="s">
        <v>109</v>
      </c>
      <c r="L67" s="29" t="s">
        <v>438</v>
      </c>
      <c r="M67" s="29"/>
      <c r="N67" s="29"/>
      <c r="O67" s="29"/>
      <c r="P67" s="29"/>
      <c r="Q67" s="29">
        <v>0</v>
      </c>
      <c r="R67" s="29">
        <v>2</v>
      </c>
      <c r="S67" s="29">
        <v>2</v>
      </c>
      <c r="T67" s="29">
        <v>400</v>
      </c>
      <c r="U67" s="29">
        <v>2</v>
      </c>
      <c r="V67" s="29">
        <v>2</v>
      </c>
      <c r="W67" s="29">
        <v>2</v>
      </c>
      <c r="X67" s="29">
        <v>2</v>
      </c>
      <c r="Y67" s="29">
        <v>2</v>
      </c>
      <c r="Z67" s="29">
        <v>2</v>
      </c>
      <c r="AA67" s="29">
        <v>2</v>
      </c>
      <c r="AB67" s="29">
        <v>2</v>
      </c>
      <c r="AC67" s="29" t="s">
        <v>580</v>
      </c>
      <c r="AD67" s="33" t="s">
        <v>113</v>
      </c>
      <c r="AE67" s="33" t="s">
        <v>137</v>
      </c>
      <c r="AF67" s="29" t="s">
        <v>488</v>
      </c>
      <c r="AG67" s="29" t="s">
        <v>563</v>
      </c>
      <c r="AH67" s="29" t="s">
        <v>564</v>
      </c>
      <c r="AI67" s="29"/>
      <c r="AJ67" s="29"/>
      <c r="AK67" s="29"/>
      <c r="AL67" s="29"/>
      <c r="AM67" s="29" t="s">
        <v>116</v>
      </c>
      <c r="AN67" s="29"/>
      <c r="AO67" s="29"/>
      <c r="AP67" s="29"/>
      <c r="AQ67" s="29"/>
      <c r="AR67" s="29"/>
      <c r="AS67" s="29"/>
      <c r="AT67" s="29" t="s">
        <v>116</v>
      </c>
      <c r="AU67" s="29"/>
      <c r="AV67" s="29"/>
      <c r="AW67" s="29"/>
      <c r="AX67" s="29"/>
      <c r="AY67" s="29"/>
      <c r="AZ67" s="81"/>
      <c r="BA67" s="29"/>
      <c r="BB67" s="29"/>
      <c r="BC67" s="29"/>
      <c r="BD67" s="43">
        <f t="shared" si="0"/>
        <v>0</v>
      </c>
      <c r="BE67" s="29"/>
      <c r="BF67" s="29"/>
      <c r="BG67" s="29"/>
      <c r="BH67" s="32">
        <v>0.9</v>
      </c>
      <c r="BI67" s="29"/>
      <c r="BJ67" s="29"/>
      <c r="BK67" s="29"/>
      <c r="BL67" s="29"/>
      <c r="BM67" s="43">
        <f t="shared" si="1"/>
        <v>0</v>
      </c>
      <c r="BN67" s="33"/>
      <c r="BO67" s="29"/>
      <c r="BP67" s="29"/>
      <c r="BQ67" s="29"/>
      <c r="BR67" s="29"/>
      <c r="BS67" s="29"/>
      <c r="BT67" s="29"/>
      <c r="BU67" s="33"/>
      <c r="BV67" s="29"/>
      <c r="BW67" s="29"/>
      <c r="BX67" s="29"/>
      <c r="BY67" s="29"/>
      <c r="BZ67" s="29"/>
      <c r="CA67" s="29"/>
      <c r="CB67" s="29"/>
      <c r="CC67" s="29"/>
      <c r="CD67" s="29"/>
      <c r="CE67" s="29"/>
      <c r="CF67" s="29"/>
      <c r="CG67" s="29"/>
      <c r="CH67" s="29"/>
      <c r="CI67" s="29"/>
      <c r="CJ67" s="29"/>
      <c r="CK67" s="29"/>
      <c r="CL67" s="29"/>
      <c r="CM67" s="29"/>
      <c r="CN67" s="29"/>
      <c r="CO67" s="29"/>
    </row>
    <row r="68" spans="1:93" s="42" customFormat="1" ht="135" customHeight="1" x14ac:dyDescent="0.25">
      <c r="A68" s="85" t="s">
        <v>125</v>
      </c>
      <c r="B68" s="29"/>
      <c r="C68" s="29"/>
      <c r="D68" s="29"/>
      <c r="E68" s="86"/>
      <c r="F68" s="29"/>
      <c r="G68" s="29"/>
      <c r="H68" s="29" t="s">
        <v>581</v>
      </c>
      <c r="I68" s="30"/>
      <c r="J68" s="31" t="s">
        <v>210</v>
      </c>
      <c r="K68" s="31" t="s">
        <v>109</v>
      </c>
      <c r="L68" s="29" t="s">
        <v>438</v>
      </c>
      <c r="M68" s="29"/>
      <c r="N68" s="29"/>
      <c r="O68" s="29"/>
      <c r="P68" s="29"/>
      <c r="Q68" s="29">
        <v>0</v>
      </c>
      <c r="R68" s="29">
        <v>0</v>
      </c>
      <c r="S68" s="29">
        <v>0</v>
      </c>
      <c r="T68" s="29">
        <v>0</v>
      </c>
      <c r="U68" s="29">
        <v>0</v>
      </c>
      <c r="V68" s="29">
        <v>2</v>
      </c>
      <c r="W68" s="29">
        <v>2</v>
      </c>
      <c r="X68" s="29">
        <v>2</v>
      </c>
      <c r="Y68" s="29">
        <v>0</v>
      </c>
      <c r="Z68" s="29">
        <v>0</v>
      </c>
      <c r="AA68" s="29">
        <v>0</v>
      </c>
      <c r="AB68" s="29">
        <v>0</v>
      </c>
      <c r="AC68" s="29" t="s">
        <v>582</v>
      </c>
      <c r="AD68" s="33" t="s">
        <v>113</v>
      </c>
      <c r="AE68" s="33" t="s">
        <v>137</v>
      </c>
      <c r="AF68" s="29" t="s">
        <v>488</v>
      </c>
      <c r="AG68" s="29" t="s">
        <v>563</v>
      </c>
      <c r="AH68" s="29" t="s">
        <v>564</v>
      </c>
      <c r="AI68" s="29"/>
      <c r="AJ68" s="29"/>
      <c r="AK68" s="29"/>
      <c r="AL68" s="29"/>
      <c r="AM68" s="29" t="s">
        <v>116</v>
      </c>
      <c r="AN68" s="29"/>
      <c r="AO68" s="29"/>
      <c r="AP68" s="29"/>
      <c r="AQ68" s="29"/>
      <c r="AR68" s="29"/>
      <c r="AS68" s="29"/>
      <c r="AT68" s="29" t="s">
        <v>116</v>
      </c>
      <c r="AU68" s="29"/>
      <c r="AV68" s="29"/>
      <c r="AW68" s="29"/>
      <c r="AX68" s="29"/>
      <c r="AY68" s="29"/>
      <c r="AZ68" s="81"/>
      <c r="BA68" s="29"/>
      <c r="BB68" s="29"/>
      <c r="BC68" s="29"/>
      <c r="BD68" s="43">
        <f t="shared" si="0"/>
        <v>0</v>
      </c>
      <c r="BE68" s="29"/>
      <c r="BF68" s="29"/>
      <c r="BG68" s="29"/>
      <c r="BH68" s="32">
        <v>0.9</v>
      </c>
      <c r="BI68" s="29"/>
      <c r="BJ68" s="29"/>
      <c r="BK68" s="29"/>
      <c r="BL68" s="29"/>
      <c r="BM68" s="43">
        <f t="shared" si="1"/>
        <v>0</v>
      </c>
      <c r="BN68" s="33"/>
      <c r="BO68" s="29"/>
      <c r="BP68" s="29"/>
      <c r="BQ68" s="29"/>
      <c r="BR68" s="29"/>
      <c r="BS68" s="29"/>
      <c r="BT68" s="29"/>
      <c r="BU68" s="33"/>
      <c r="BV68" s="29"/>
      <c r="BW68" s="29"/>
      <c r="BX68" s="29"/>
      <c r="BY68" s="29"/>
      <c r="BZ68" s="29"/>
      <c r="CA68" s="29"/>
      <c r="CB68" s="29"/>
      <c r="CC68" s="29"/>
      <c r="CD68" s="29"/>
      <c r="CE68" s="29"/>
      <c r="CF68" s="29"/>
      <c r="CG68" s="29"/>
      <c r="CH68" s="29"/>
      <c r="CI68" s="29"/>
      <c r="CJ68" s="29"/>
      <c r="CK68" s="29"/>
      <c r="CL68" s="29"/>
      <c r="CM68" s="29"/>
      <c r="CN68" s="29"/>
      <c r="CO68" s="29"/>
    </row>
    <row r="69" spans="1:93" s="42" customFormat="1" ht="119.25" customHeight="1" x14ac:dyDescent="0.25">
      <c r="A69" s="85" t="s">
        <v>125</v>
      </c>
      <c r="B69" s="29"/>
      <c r="C69" s="29"/>
      <c r="D69" s="29"/>
      <c r="E69" s="86"/>
      <c r="F69" s="29"/>
      <c r="G69" s="29"/>
      <c r="H69" s="29" t="s">
        <v>583</v>
      </c>
      <c r="I69" s="30"/>
      <c r="J69" s="31" t="s">
        <v>210</v>
      </c>
      <c r="K69" s="31" t="s">
        <v>109</v>
      </c>
      <c r="L69" s="29" t="s">
        <v>438</v>
      </c>
      <c r="M69" s="29"/>
      <c r="N69" s="29"/>
      <c r="O69" s="29"/>
      <c r="P69" s="29"/>
      <c r="Q69" s="90">
        <v>0</v>
      </c>
      <c r="R69" s="90">
        <v>0</v>
      </c>
      <c r="S69" s="90">
        <v>0</v>
      </c>
      <c r="T69" s="90">
        <v>0</v>
      </c>
      <c r="U69" s="90">
        <v>0</v>
      </c>
      <c r="V69" s="90">
        <v>0</v>
      </c>
      <c r="W69" s="90">
        <v>0</v>
      </c>
      <c r="X69" s="90">
        <v>0</v>
      </c>
      <c r="Y69" s="29">
        <v>1101</v>
      </c>
      <c r="Z69" s="90">
        <v>0</v>
      </c>
      <c r="AA69" s="90">
        <v>0</v>
      </c>
      <c r="AB69" s="90">
        <v>0</v>
      </c>
      <c r="AC69" s="29" t="s">
        <v>584</v>
      </c>
      <c r="AD69" s="33" t="s">
        <v>113</v>
      </c>
      <c r="AE69" s="33" t="s">
        <v>137</v>
      </c>
      <c r="AF69" s="29" t="s">
        <v>488</v>
      </c>
      <c r="AG69" s="29" t="s">
        <v>563</v>
      </c>
      <c r="AH69" s="29" t="s">
        <v>564</v>
      </c>
      <c r="AI69" s="29"/>
      <c r="AJ69" s="29"/>
      <c r="AK69" s="29"/>
      <c r="AL69" s="29"/>
      <c r="AM69" s="29" t="s">
        <v>116</v>
      </c>
      <c r="AN69" s="29"/>
      <c r="AO69" s="29"/>
      <c r="AP69" s="29"/>
      <c r="AQ69" s="29"/>
      <c r="AR69" s="29"/>
      <c r="AS69" s="29"/>
      <c r="AT69" s="29" t="s">
        <v>116</v>
      </c>
      <c r="AU69" s="29"/>
      <c r="AV69" s="29"/>
      <c r="AW69" s="29"/>
      <c r="AX69" s="29"/>
      <c r="AY69" s="29"/>
      <c r="AZ69" s="81"/>
      <c r="BA69" s="29"/>
      <c r="BB69" s="29"/>
      <c r="BC69" s="29"/>
      <c r="BD69" s="43">
        <f t="shared" si="0"/>
        <v>0</v>
      </c>
      <c r="BE69" s="29"/>
      <c r="BF69" s="29"/>
      <c r="BG69" s="29"/>
      <c r="BH69" s="32">
        <v>0.90000000000000013</v>
      </c>
      <c r="BI69" s="29"/>
      <c r="BJ69" s="29"/>
      <c r="BK69" s="29"/>
      <c r="BL69" s="29"/>
      <c r="BM69" s="43">
        <f t="shared" si="1"/>
        <v>0</v>
      </c>
      <c r="BN69" s="33"/>
      <c r="BO69" s="29"/>
      <c r="BP69" s="29"/>
      <c r="BQ69" s="29"/>
      <c r="BR69" s="29"/>
      <c r="BS69" s="29"/>
      <c r="BT69" s="29"/>
      <c r="BU69" s="33"/>
      <c r="BV69" s="29"/>
      <c r="BW69" s="29"/>
      <c r="BX69" s="29"/>
      <c r="BY69" s="29"/>
      <c r="BZ69" s="29"/>
      <c r="CA69" s="29"/>
      <c r="CB69" s="29"/>
      <c r="CC69" s="29"/>
      <c r="CD69" s="29"/>
      <c r="CE69" s="29"/>
      <c r="CF69" s="29"/>
      <c r="CG69" s="29"/>
      <c r="CH69" s="29"/>
      <c r="CI69" s="29"/>
      <c r="CJ69" s="29"/>
      <c r="CK69" s="29"/>
      <c r="CL69" s="29"/>
      <c r="CM69" s="29"/>
      <c r="CN69" s="29"/>
      <c r="CO69" s="29"/>
    </row>
    <row r="70" spans="1:93" s="42" customFormat="1" ht="112.5" customHeight="1" x14ac:dyDescent="0.25">
      <c r="A70" s="85" t="s">
        <v>125</v>
      </c>
      <c r="B70" s="29"/>
      <c r="C70" s="29"/>
      <c r="D70" s="29"/>
      <c r="E70" s="86"/>
      <c r="F70" s="29"/>
      <c r="G70" s="29"/>
      <c r="H70" s="29" t="s">
        <v>585</v>
      </c>
      <c r="I70" s="30"/>
      <c r="J70" s="31" t="s">
        <v>210</v>
      </c>
      <c r="K70" s="31" t="s">
        <v>109</v>
      </c>
      <c r="L70" s="29" t="s">
        <v>438</v>
      </c>
      <c r="M70" s="29"/>
      <c r="N70" s="29"/>
      <c r="O70" s="29"/>
      <c r="P70" s="29"/>
      <c r="Q70" s="29">
        <v>0</v>
      </c>
      <c r="R70" s="29">
        <v>0</v>
      </c>
      <c r="S70" s="29">
        <v>0</v>
      </c>
      <c r="T70" s="29">
        <v>1</v>
      </c>
      <c r="U70" s="29">
        <v>0</v>
      </c>
      <c r="V70" s="29">
        <v>0</v>
      </c>
      <c r="W70" s="29">
        <v>0</v>
      </c>
      <c r="X70" s="29">
        <v>1</v>
      </c>
      <c r="Y70" s="29">
        <v>0</v>
      </c>
      <c r="Z70" s="29">
        <v>0</v>
      </c>
      <c r="AA70" s="29">
        <v>0</v>
      </c>
      <c r="AB70" s="29">
        <v>1</v>
      </c>
      <c r="AC70" s="29" t="s">
        <v>586</v>
      </c>
      <c r="AD70" s="33" t="s">
        <v>113</v>
      </c>
      <c r="AE70" s="33" t="s">
        <v>137</v>
      </c>
      <c r="AF70" s="29" t="s">
        <v>488</v>
      </c>
      <c r="AG70" s="29" t="s">
        <v>563</v>
      </c>
      <c r="AH70" s="29" t="s">
        <v>564</v>
      </c>
      <c r="AI70" s="29"/>
      <c r="AJ70" s="29"/>
      <c r="AK70" s="29"/>
      <c r="AL70" s="29"/>
      <c r="AM70" s="29" t="s">
        <v>116</v>
      </c>
      <c r="AN70" s="29"/>
      <c r="AO70" s="29"/>
      <c r="AP70" s="29"/>
      <c r="AQ70" s="29"/>
      <c r="AR70" s="29"/>
      <c r="AS70" s="29"/>
      <c r="AT70" s="29" t="s">
        <v>116</v>
      </c>
      <c r="AU70" s="29"/>
      <c r="AV70" s="29"/>
      <c r="AW70" s="29"/>
      <c r="AX70" s="29"/>
      <c r="AY70" s="29"/>
      <c r="AZ70" s="81"/>
      <c r="BA70" s="29"/>
      <c r="BB70" s="29"/>
      <c r="BC70" s="29"/>
      <c r="BD70" s="43">
        <f t="shared" si="0"/>
        <v>0</v>
      </c>
      <c r="BE70" s="29"/>
      <c r="BF70" s="29"/>
      <c r="BG70" s="29"/>
      <c r="BH70" s="32">
        <v>0.9</v>
      </c>
      <c r="BI70" s="29"/>
      <c r="BJ70" s="29"/>
      <c r="BK70" s="29"/>
      <c r="BL70" s="29"/>
      <c r="BM70" s="43">
        <f t="shared" si="1"/>
        <v>0</v>
      </c>
      <c r="BN70" s="33"/>
      <c r="BO70" s="29"/>
      <c r="BP70" s="29"/>
      <c r="BQ70" s="29"/>
      <c r="BR70" s="29"/>
      <c r="BS70" s="29"/>
      <c r="BT70" s="29"/>
      <c r="BU70" s="33"/>
      <c r="BV70" s="29"/>
      <c r="BW70" s="29"/>
      <c r="BX70" s="29"/>
      <c r="BY70" s="29"/>
      <c r="BZ70" s="29"/>
      <c r="CA70" s="29"/>
      <c r="CB70" s="29"/>
      <c r="CC70" s="29"/>
      <c r="CD70" s="29"/>
      <c r="CE70" s="29"/>
      <c r="CF70" s="29"/>
      <c r="CG70" s="29"/>
      <c r="CH70" s="29"/>
      <c r="CI70" s="29"/>
      <c r="CJ70" s="29"/>
      <c r="CK70" s="29"/>
      <c r="CL70" s="29"/>
      <c r="CM70" s="29"/>
      <c r="CN70" s="29"/>
      <c r="CO70" s="29"/>
    </row>
    <row r="71" spans="1:93" s="42" customFormat="1" ht="147" customHeight="1" x14ac:dyDescent="0.25">
      <c r="A71" s="85" t="s">
        <v>125</v>
      </c>
      <c r="B71" s="29"/>
      <c r="C71" s="29"/>
      <c r="D71" s="29"/>
      <c r="E71" s="86"/>
      <c r="F71" s="29"/>
      <c r="G71" s="29"/>
      <c r="H71" s="29" t="s">
        <v>587</v>
      </c>
      <c r="I71" s="30"/>
      <c r="J71" s="31" t="s">
        <v>210</v>
      </c>
      <c r="K71" s="31" t="s">
        <v>109</v>
      </c>
      <c r="L71" s="29" t="s">
        <v>438</v>
      </c>
      <c r="M71" s="29"/>
      <c r="N71" s="29"/>
      <c r="O71" s="29"/>
      <c r="P71" s="29"/>
      <c r="Q71" s="29">
        <v>0</v>
      </c>
      <c r="R71" s="29">
        <v>0</v>
      </c>
      <c r="S71" s="29">
        <v>0</v>
      </c>
      <c r="T71" s="29">
        <v>0</v>
      </c>
      <c r="U71" s="29">
        <v>0</v>
      </c>
      <c r="V71" s="29">
        <v>0</v>
      </c>
      <c r="W71" s="29">
        <v>1</v>
      </c>
      <c r="X71" s="29">
        <v>0</v>
      </c>
      <c r="Y71" s="29">
        <v>1</v>
      </c>
      <c r="Z71" s="29">
        <v>0</v>
      </c>
      <c r="AA71" s="29">
        <v>0</v>
      </c>
      <c r="AB71" s="29">
        <v>0</v>
      </c>
      <c r="AC71" s="29" t="s">
        <v>588</v>
      </c>
      <c r="AD71" s="33" t="s">
        <v>113</v>
      </c>
      <c r="AE71" s="33" t="s">
        <v>137</v>
      </c>
      <c r="AF71" s="29" t="s">
        <v>488</v>
      </c>
      <c r="AG71" s="29" t="s">
        <v>563</v>
      </c>
      <c r="AH71" s="29" t="s">
        <v>564</v>
      </c>
      <c r="AI71" s="29"/>
      <c r="AJ71" s="29"/>
      <c r="AK71" s="29"/>
      <c r="AL71" s="29"/>
      <c r="AM71" s="29" t="s">
        <v>116</v>
      </c>
      <c r="AN71" s="29"/>
      <c r="AO71" s="29"/>
      <c r="AP71" s="29"/>
      <c r="AQ71" s="29"/>
      <c r="AR71" s="29"/>
      <c r="AS71" s="29"/>
      <c r="AT71" s="29" t="s">
        <v>116</v>
      </c>
      <c r="AU71" s="29"/>
      <c r="AV71" s="29"/>
      <c r="AW71" s="29"/>
      <c r="AX71" s="29"/>
      <c r="AY71" s="29"/>
      <c r="AZ71" s="81"/>
      <c r="BA71" s="29"/>
      <c r="BB71" s="29"/>
      <c r="BC71" s="29"/>
      <c r="BD71" s="43">
        <f t="shared" si="0"/>
        <v>0</v>
      </c>
      <c r="BE71" s="29"/>
      <c r="BF71" s="29"/>
      <c r="BG71" s="29"/>
      <c r="BH71" s="32">
        <v>0.9</v>
      </c>
      <c r="BI71" s="29"/>
      <c r="BJ71" s="29"/>
      <c r="BK71" s="29"/>
      <c r="BL71" s="29"/>
      <c r="BM71" s="43">
        <f t="shared" si="1"/>
        <v>0</v>
      </c>
      <c r="BN71" s="33"/>
      <c r="BO71" s="29"/>
      <c r="BP71" s="29"/>
      <c r="BQ71" s="29"/>
      <c r="BR71" s="29"/>
      <c r="BS71" s="29"/>
      <c r="BT71" s="29"/>
      <c r="BU71" s="33"/>
      <c r="BV71" s="29"/>
      <c r="BW71" s="29"/>
      <c r="BX71" s="29"/>
      <c r="BY71" s="29"/>
      <c r="BZ71" s="29"/>
      <c r="CA71" s="29"/>
      <c r="CB71" s="29"/>
      <c r="CC71" s="29"/>
      <c r="CD71" s="29"/>
      <c r="CE71" s="29"/>
      <c r="CF71" s="29"/>
      <c r="CG71" s="29"/>
      <c r="CH71" s="29"/>
      <c r="CI71" s="29"/>
      <c r="CJ71" s="29"/>
      <c r="CK71" s="29"/>
      <c r="CL71" s="29"/>
      <c r="CM71" s="29"/>
      <c r="CN71" s="29"/>
      <c r="CO71" s="29"/>
    </row>
    <row r="72" spans="1:93" s="42" customFormat="1" ht="123.75" customHeight="1" x14ac:dyDescent="0.25">
      <c r="A72" s="85" t="s">
        <v>125</v>
      </c>
      <c r="B72" s="29"/>
      <c r="C72" s="29"/>
      <c r="D72" s="29"/>
      <c r="E72" s="86"/>
      <c r="F72" s="29"/>
      <c r="G72" s="29"/>
      <c r="H72" s="29" t="s">
        <v>589</v>
      </c>
      <c r="I72" s="30"/>
      <c r="J72" s="31" t="s">
        <v>210</v>
      </c>
      <c r="K72" s="31" t="s">
        <v>109</v>
      </c>
      <c r="L72" s="29" t="s">
        <v>438</v>
      </c>
      <c r="M72" s="29"/>
      <c r="N72" s="29"/>
      <c r="O72" s="29"/>
      <c r="P72" s="29"/>
      <c r="Q72" s="29">
        <v>0</v>
      </c>
      <c r="R72" s="29">
        <v>0</v>
      </c>
      <c r="S72" s="29">
        <v>0</v>
      </c>
      <c r="T72" s="29">
        <v>103</v>
      </c>
      <c r="U72" s="29">
        <v>103</v>
      </c>
      <c r="V72" s="29">
        <v>103</v>
      </c>
      <c r="W72" s="29">
        <v>103</v>
      </c>
      <c r="X72" s="29">
        <v>103</v>
      </c>
      <c r="Y72" s="29">
        <v>103</v>
      </c>
      <c r="Z72" s="29">
        <v>100</v>
      </c>
      <c r="AA72" s="29">
        <v>100</v>
      </c>
      <c r="AB72" s="29">
        <v>0</v>
      </c>
      <c r="AC72" s="29" t="s">
        <v>590</v>
      </c>
      <c r="AD72" s="33" t="s">
        <v>113</v>
      </c>
      <c r="AE72" s="33" t="s">
        <v>137</v>
      </c>
      <c r="AF72" s="29" t="s">
        <v>488</v>
      </c>
      <c r="AG72" s="29" t="s">
        <v>563</v>
      </c>
      <c r="AH72" s="29" t="s">
        <v>564</v>
      </c>
      <c r="AI72" s="29"/>
      <c r="AJ72" s="29"/>
      <c r="AK72" s="29"/>
      <c r="AL72" s="29"/>
      <c r="AM72" s="29" t="s">
        <v>116</v>
      </c>
      <c r="AN72" s="29"/>
      <c r="AO72" s="29"/>
      <c r="AP72" s="29"/>
      <c r="AQ72" s="29"/>
      <c r="AR72" s="29"/>
      <c r="AS72" s="29"/>
      <c r="AT72" s="29" t="s">
        <v>116</v>
      </c>
      <c r="AU72" s="29"/>
      <c r="AV72" s="29"/>
      <c r="AW72" s="29"/>
      <c r="AX72" s="29"/>
      <c r="AY72" s="29"/>
      <c r="AZ72" s="81"/>
      <c r="BA72" s="29"/>
      <c r="BB72" s="29"/>
      <c r="BC72" s="29"/>
      <c r="BD72" s="43">
        <f t="shared" si="0"/>
        <v>0</v>
      </c>
      <c r="BE72" s="29"/>
      <c r="BF72" s="29"/>
      <c r="BG72" s="29"/>
      <c r="BH72" s="32">
        <v>0.9</v>
      </c>
      <c r="BI72" s="29"/>
      <c r="BJ72" s="29"/>
      <c r="BK72" s="29"/>
      <c r="BL72" s="29"/>
      <c r="BM72" s="43">
        <f t="shared" si="1"/>
        <v>0</v>
      </c>
      <c r="BN72" s="33"/>
      <c r="BO72" s="29"/>
      <c r="BP72" s="29"/>
      <c r="BQ72" s="29"/>
      <c r="BR72" s="29"/>
      <c r="BS72" s="29"/>
      <c r="BT72" s="29"/>
      <c r="BU72" s="33"/>
      <c r="BV72" s="29"/>
      <c r="BW72" s="29"/>
      <c r="BX72" s="29"/>
      <c r="BY72" s="29"/>
      <c r="BZ72" s="29"/>
      <c r="CA72" s="29"/>
      <c r="CB72" s="29"/>
      <c r="CC72" s="29"/>
      <c r="CD72" s="29"/>
      <c r="CE72" s="29"/>
      <c r="CF72" s="29"/>
      <c r="CG72" s="29"/>
      <c r="CH72" s="29"/>
      <c r="CI72" s="29"/>
      <c r="CJ72" s="29"/>
      <c r="CK72" s="29"/>
      <c r="CL72" s="29"/>
      <c r="CM72" s="29"/>
      <c r="CN72" s="29"/>
      <c r="CO72" s="29"/>
    </row>
    <row r="73" spans="1:93" s="42" customFormat="1" ht="132" customHeight="1" x14ac:dyDescent="0.25">
      <c r="A73" s="85" t="s">
        <v>125</v>
      </c>
      <c r="B73" s="29"/>
      <c r="C73" s="29"/>
      <c r="D73" s="29"/>
      <c r="E73" s="86"/>
      <c r="F73" s="29"/>
      <c r="G73" s="29"/>
      <c r="H73" s="29" t="s">
        <v>591</v>
      </c>
      <c r="I73" s="30"/>
      <c r="J73" s="31" t="s">
        <v>210</v>
      </c>
      <c r="K73" s="31" t="s">
        <v>109</v>
      </c>
      <c r="L73" s="29" t="s">
        <v>438</v>
      </c>
      <c r="M73" s="29"/>
      <c r="N73" s="29"/>
      <c r="O73" s="29"/>
      <c r="P73" s="29"/>
      <c r="Q73" s="29">
        <v>0</v>
      </c>
      <c r="R73" s="29">
        <v>0</v>
      </c>
      <c r="S73" s="29">
        <v>0</v>
      </c>
      <c r="T73" s="29">
        <v>175</v>
      </c>
      <c r="U73" s="29">
        <v>175</v>
      </c>
      <c r="V73" s="29">
        <v>175</v>
      </c>
      <c r="W73" s="29">
        <v>175</v>
      </c>
      <c r="X73" s="29">
        <v>175</v>
      </c>
      <c r="Y73" s="29">
        <v>175</v>
      </c>
      <c r="Z73" s="29">
        <v>175</v>
      </c>
      <c r="AA73" s="29">
        <v>175</v>
      </c>
      <c r="AB73" s="29">
        <v>0</v>
      </c>
      <c r="AC73" s="29" t="s">
        <v>592</v>
      </c>
      <c r="AD73" s="33" t="s">
        <v>113</v>
      </c>
      <c r="AE73" s="33" t="s">
        <v>137</v>
      </c>
      <c r="AF73" s="29" t="s">
        <v>488</v>
      </c>
      <c r="AG73" s="29" t="s">
        <v>563</v>
      </c>
      <c r="AH73" s="29" t="s">
        <v>564</v>
      </c>
      <c r="AI73" s="29"/>
      <c r="AJ73" s="29"/>
      <c r="AK73" s="29"/>
      <c r="AL73" s="29"/>
      <c r="AM73" s="29" t="s">
        <v>116</v>
      </c>
      <c r="AN73" s="29"/>
      <c r="AO73" s="29"/>
      <c r="AP73" s="29"/>
      <c r="AQ73" s="29"/>
      <c r="AR73" s="29"/>
      <c r="AS73" s="29"/>
      <c r="AT73" s="29" t="s">
        <v>116</v>
      </c>
      <c r="AU73" s="29"/>
      <c r="AV73" s="29"/>
      <c r="AW73" s="29"/>
      <c r="AX73" s="29"/>
      <c r="AY73" s="29"/>
      <c r="AZ73" s="81"/>
      <c r="BA73" s="29"/>
      <c r="BB73" s="29"/>
      <c r="BC73" s="29"/>
      <c r="BD73" s="43">
        <f t="shared" si="0"/>
        <v>0</v>
      </c>
      <c r="BE73" s="29"/>
      <c r="BF73" s="29"/>
      <c r="BG73" s="29"/>
      <c r="BH73" s="32">
        <v>0.9</v>
      </c>
      <c r="BI73" s="29"/>
      <c r="BJ73" s="29"/>
      <c r="BK73" s="29"/>
      <c r="BL73" s="29"/>
      <c r="BM73" s="43">
        <f t="shared" si="1"/>
        <v>0</v>
      </c>
      <c r="BN73" s="33"/>
      <c r="BO73" s="29"/>
      <c r="BP73" s="29"/>
      <c r="BQ73" s="29"/>
      <c r="BR73" s="29"/>
      <c r="BS73" s="29"/>
      <c r="BT73" s="29"/>
      <c r="BU73" s="33"/>
      <c r="BV73" s="29"/>
      <c r="BW73" s="29"/>
      <c r="BX73" s="29"/>
      <c r="BY73" s="29"/>
      <c r="BZ73" s="29"/>
      <c r="CA73" s="29"/>
      <c r="CB73" s="29"/>
      <c r="CC73" s="29"/>
      <c r="CD73" s="29"/>
      <c r="CE73" s="29"/>
      <c r="CF73" s="29"/>
      <c r="CG73" s="29"/>
      <c r="CH73" s="29"/>
      <c r="CI73" s="29"/>
      <c r="CJ73" s="29"/>
      <c r="CK73" s="29"/>
      <c r="CL73" s="29"/>
      <c r="CM73" s="29"/>
      <c r="CN73" s="29"/>
      <c r="CO73" s="29"/>
    </row>
    <row r="74" spans="1:93" s="42" customFormat="1" ht="126" customHeight="1" x14ac:dyDescent="0.25">
      <c r="A74" s="85" t="s">
        <v>125</v>
      </c>
      <c r="B74" s="29"/>
      <c r="C74" s="29"/>
      <c r="D74" s="29"/>
      <c r="E74" s="86"/>
      <c r="F74" s="29"/>
      <c r="G74" s="29"/>
      <c r="H74" s="29" t="s">
        <v>593</v>
      </c>
      <c r="I74" s="30"/>
      <c r="J74" s="31" t="s">
        <v>210</v>
      </c>
      <c r="K74" s="31" t="s">
        <v>109</v>
      </c>
      <c r="L74" s="29" t="s">
        <v>438</v>
      </c>
      <c r="M74" s="29"/>
      <c r="N74" s="29"/>
      <c r="O74" s="29"/>
      <c r="P74" s="29"/>
      <c r="Q74" s="90">
        <v>0</v>
      </c>
      <c r="R74" s="90">
        <v>0</v>
      </c>
      <c r="S74" s="90">
        <v>0</v>
      </c>
      <c r="T74" s="62">
        <v>36</v>
      </c>
      <c r="U74" s="62">
        <v>36</v>
      </c>
      <c r="V74" s="62">
        <v>36</v>
      </c>
      <c r="W74" s="62">
        <v>36</v>
      </c>
      <c r="X74" s="62">
        <v>36</v>
      </c>
      <c r="Y74" s="62">
        <v>36</v>
      </c>
      <c r="Z74" s="62">
        <v>36</v>
      </c>
      <c r="AA74" s="62">
        <v>36</v>
      </c>
      <c r="AB74" s="62">
        <v>24</v>
      </c>
      <c r="AC74" s="29" t="s">
        <v>594</v>
      </c>
      <c r="AD74" s="33" t="s">
        <v>113</v>
      </c>
      <c r="AE74" s="33" t="s">
        <v>137</v>
      </c>
      <c r="AF74" s="29" t="s">
        <v>488</v>
      </c>
      <c r="AG74" s="29" t="s">
        <v>563</v>
      </c>
      <c r="AH74" s="29" t="s">
        <v>564</v>
      </c>
      <c r="AI74" s="29"/>
      <c r="AJ74" s="29"/>
      <c r="AK74" s="29"/>
      <c r="AL74" s="29"/>
      <c r="AM74" s="29" t="s">
        <v>116</v>
      </c>
      <c r="AN74" s="29"/>
      <c r="AO74" s="29"/>
      <c r="AP74" s="29"/>
      <c r="AQ74" s="29"/>
      <c r="AR74" s="29"/>
      <c r="AS74" s="29"/>
      <c r="AT74" s="29" t="s">
        <v>116</v>
      </c>
      <c r="AU74" s="29"/>
      <c r="AV74" s="29"/>
      <c r="AW74" s="29"/>
      <c r="AX74" s="29"/>
      <c r="AY74" s="29"/>
      <c r="AZ74" s="81"/>
      <c r="BA74" s="29"/>
      <c r="BB74" s="29"/>
      <c r="BC74" s="29"/>
      <c r="BD74" s="43">
        <f t="shared" ref="BD74:BD99" si="10">IF(SUM(AZ74:BC74)&gt;100%,AVERAGE(AZ74:BC74),SUM(AZ74:BC74))</f>
        <v>0</v>
      </c>
      <c r="BE74" s="29"/>
      <c r="BF74" s="29"/>
      <c r="BG74" s="29"/>
      <c r="BH74" s="32">
        <v>0.90263157894736856</v>
      </c>
      <c r="BI74" s="29"/>
      <c r="BJ74" s="29"/>
      <c r="BK74" s="29"/>
      <c r="BL74" s="29"/>
      <c r="BM74" s="43">
        <f t="shared" si="1"/>
        <v>0</v>
      </c>
      <c r="BN74" s="33"/>
      <c r="BO74" s="29"/>
      <c r="BP74" s="29"/>
      <c r="BQ74" s="29"/>
      <c r="BR74" s="29"/>
      <c r="BS74" s="29"/>
      <c r="BT74" s="29"/>
      <c r="BU74" s="33"/>
      <c r="BV74" s="29"/>
      <c r="BW74" s="29"/>
      <c r="BX74" s="29"/>
      <c r="BY74" s="29"/>
      <c r="BZ74" s="29"/>
      <c r="CA74" s="29"/>
      <c r="CB74" s="29"/>
      <c r="CC74" s="29"/>
      <c r="CD74" s="29"/>
      <c r="CE74" s="29"/>
      <c r="CF74" s="29"/>
      <c r="CG74" s="29"/>
      <c r="CH74" s="29"/>
      <c r="CI74" s="29"/>
      <c r="CJ74" s="29"/>
      <c r="CK74" s="29"/>
      <c r="CL74" s="29"/>
      <c r="CM74" s="29"/>
      <c r="CN74" s="29"/>
      <c r="CO74" s="29"/>
    </row>
    <row r="75" spans="1:93" s="42" customFormat="1" ht="104.25" customHeight="1" x14ac:dyDescent="0.25">
      <c r="A75" s="85" t="s">
        <v>125</v>
      </c>
      <c r="B75" s="29"/>
      <c r="C75" s="29"/>
      <c r="D75" s="29"/>
      <c r="E75" s="86"/>
      <c r="F75" s="29"/>
      <c r="G75" s="29"/>
      <c r="H75" s="29" t="s">
        <v>595</v>
      </c>
      <c r="I75" s="30"/>
      <c r="J75" s="31" t="s">
        <v>210</v>
      </c>
      <c r="K75" s="31" t="s">
        <v>109</v>
      </c>
      <c r="L75" s="29" t="s">
        <v>438</v>
      </c>
      <c r="M75" s="29"/>
      <c r="N75" s="29"/>
      <c r="O75" s="29"/>
      <c r="P75" s="29"/>
      <c r="Q75" s="29">
        <v>1</v>
      </c>
      <c r="R75" s="29">
        <v>1</v>
      </c>
      <c r="S75" s="29">
        <v>1</v>
      </c>
      <c r="T75" s="29">
        <v>87</v>
      </c>
      <c r="U75" s="29">
        <v>48</v>
      </c>
      <c r="V75" s="29">
        <v>48</v>
      </c>
      <c r="W75" s="29">
        <v>48</v>
      </c>
      <c r="X75" s="29">
        <v>61</v>
      </c>
      <c r="Y75" s="29">
        <v>48</v>
      </c>
      <c r="Z75" s="29">
        <v>48</v>
      </c>
      <c r="AA75" s="29">
        <v>48</v>
      </c>
      <c r="AB75" s="29">
        <v>33</v>
      </c>
      <c r="AC75" s="29" t="s">
        <v>596</v>
      </c>
      <c r="AD75" s="33" t="s">
        <v>113</v>
      </c>
      <c r="AE75" s="33" t="s">
        <v>137</v>
      </c>
      <c r="AF75" s="29" t="s">
        <v>488</v>
      </c>
      <c r="AG75" s="29" t="s">
        <v>563</v>
      </c>
      <c r="AH75" s="29" t="s">
        <v>564</v>
      </c>
      <c r="AI75" s="29"/>
      <c r="AJ75" s="29"/>
      <c r="AK75" s="29"/>
      <c r="AL75" s="29"/>
      <c r="AM75" s="29" t="s">
        <v>116</v>
      </c>
      <c r="AN75" s="29"/>
      <c r="AO75" s="29"/>
      <c r="AP75" s="29"/>
      <c r="AQ75" s="29"/>
      <c r="AR75" s="29"/>
      <c r="AS75" s="29"/>
      <c r="AT75" s="29" t="s">
        <v>116</v>
      </c>
      <c r="AU75" s="29"/>
      <c r="AV75" s="29"/>
      <c r="AW75" s="29"/>
      <c r="AX75" s="29"/>
      <c r="AY75" s="29"/>
      <c r="AZ75" s="81"/>
      <c r="BA75" s="29"/>
      <c r="BB75" s="29"/>
      <c r="BC75" s="29"/>
      <c r="BD75" s="43">
        <f t="shared" si="10"/>
        <v>0</v>
      </c>
      <c r="BE75" s="29"/>
      <c r="BF75" s="29"/>
      <c r="BG75" s="29"/>
      <c r="BH75" s="32">
        <v>0.9001879699248122</v>
      </c>
      <c r="BI75" s="29"/>
      <c r="BJ75" s="29"/>
      <c r="BK75" s="29"/>
      <c r="BL75" s="29"/>
      <c r="BM75" s="43">
        <f t="shared" si="1"/>
        <v>0</v>
      </c>
      <c r="BN75" s="33"/>
      <c r="BO75" s="29"/>
      <c r="BP75" s="29"/>
      <c r="BQ75" s="29"/>
      <c r="BR75" s="29"/>
      <c r="BS75" s="29"/>
      <c r="BT75" s="29"/>
      <c r="BU75" s="33"/>
      <c r="BV75" s="29"/>
      <c r="BW75" s="29"/>
      <c r="BX75" s="29"/>
      <c r="BY75" s="29"/>
      <c r="BZ75" s="29"/>
      <c r="CA75" s="29"/>
      <c r="CB75" s="29"/>
      <c r="CC75" s="29"/>
      <c r="CD75" s="29"/>
      <c r="CE75" s="29"/>
      <c r="CF75" s="29"/>
      <c r="CG75" s="29"/>
      <c r="CH75" s="29"/>
      <c r="CI75" s="29"/>
      <c r="CJ75" s="29"/>
      <c r="CK75" s="29"/>
      <c r="CL75" s="29"/>
      <c r="CM75" s="29"/>
      <c r="CN75" s="29"/>
      <c r="CO75" s="29"/>
    </row>
    <row r="76" spans="1:93" s="42" customFormat="1" ht="103.5" customHeight="1" x14ac:dyDescent="0.25">
      <c r="A76" s="85" t="s">
        <v>125</v>
      </c>
      <c r="B76" s="29"/>
      <c r="C76" s="29"/>
      <c r="D76" s="29"/>
      <c r="E76" s="86"/>
      <c r="F76" s="29"/>
      <c r="G76" s="29"/>
      <c r="H76" s="29" t="s">
        <v>597</v>
      </c>
      <c r="I76" s="30"/>
      <c r="J76" s="31" t="s">
        <v>210</v>
      </c>
      <c r="K76" s="31" t="s">
        <v>109</v>
      </c>
      <c r="L76" s="29" t="s">
        <v>438</v>
      </c>
      <c r="M76" s="29"/>
      <c r="N76" s="29"/>
      <c r="O76" s="29"/>
      <c r="P76" s="29"/>
      <c r="Q76" s="29">
        <v>0</v>
      </c>
      <c r="R76" s="29">
        <v>0</v>
      </c>
      <c r="S76" s="29">
        <v>1</v>
      </c>
      <c r="T76" s="29">
        <v>0</v>
      </c>
      <c r="U76" s="29">
        <v>1</v>
      </c>
      <c r="V76" s="29">
        <v>0</v>
      </c>
      <c r="W76" s="29">
        <v>1</v>
      </c>
      <c r="X76" s="29">
        <v>0</v>
      </c>
      <c r="Y76" s="29">
        <v>1</v>
      </c>
      <c r="Z76" s="29">
        <v>0</v>
      </c>
      <c r="AA76" s="29">
        <v>1</v>
      </c>
      <c r="AB76" s="29">
        <v>0</v>
      </c>
      <c r="AC76" s="29" t="s">
        <v>598</v>
      </c>
      <c r="AD76" s="33" t="s">
        <v>113</v>
      </c>
      <c r="AE76" s="33" t="s">
        <v>137</v>
      </c>
      <c r="AF76" s="29" t="s">
        <v>488</v>
      </c>
      <c r="AG76" s="29" t="s">
        <v>563</v>
      </c>
      <c r="AH76" s="29" t="s">
        <v>564</v>
      </c>
      <c r="AI76" s="29"/>
      <c r="AJ76" s="29"/>
      <c r="AK76" s="29"/>
      <c r="AL76" s="29"/>
      <c r="AM76" s="29" t="s">
        <v>116</v>
      </c>
      <c r="AN76" s="29"/>
      <c r="AO76" s="29"/>
      <c r="AP76" s="29"/>
      <c r="AQ76" s="29"/>
      <c r="AR76" s="29"/>
      <c r="AS76" s="29"/>
      <c r="AT76" s="29" t="s">
        <v>116</v>
      </c>
      <c r="AU76" s="29"/>
      <c r="AV76" s="29"/>
      <c r="AW76" s="29"/>
      <c r="AX76" s="29"/>
      <c r="AY76" s="29"/>
      <c r="AZ76" s="81"/>
      <c r="BA76" s="29"/>
      <c r="BB76" s="29"/>
      <c r="BC76" s="29"/>
      <c r="BD76" s="43">
        <f t="shared" si="10"/>
        <v>0</v>
      </c>
      <c r="BE76" s="29"/>
      <c r="BF76" s="29"/>
      <c r="BG76" s="29"/>
      <c r="BH76" s="32">
        <v>0.9</v>
      </c>
      <c r="BI76" s="29"/>
      <c r="BJ76" s="29"/>
      <c r="BK76" s="29"/>
      <c r="BL76" s="29"/>
      <c r="BM76" s="43">
        <f t="shared" si="1"/>
        <v>0</v>
      </c>
      <c r="BN76" s="33"/>
      <c r="BO76" s="29"/>
      <c r="BP76" s="29"/>
      <c r="BQ76" s="29"/>
      <c r="BR76" s="29"/>
      <c r="BS76" s="29"/>
      <c r="BT76" s="29"/>
      <c r="BU76" s="33"/>
      <c r="BV76" s="29"/>
      <c r="BW76" s="29"/>
      <c r="BX76" s="29"/>
      <c r="BY76" s="29"/>
      <c r="BZ76" s="29"/>
      <c r="CA76" s="29"/>
      <c r="CB76" s="29"/>
      <c r="CC76" s="29"/>
      <c r="CD76" s="29"/>
      <c r="CE76" s="29"/>
      <c r="CF76" s="29"/>
      <c r="CG76" s="29"/>
      <c r="CH76" s="29"/>
      <c r="CI76" s="29"/>
      <c r="CJ76" s="29"/>
      <c r="CK76" s="29"/>
      <c r="CL76" s="29"/>
      <c r="CM76" s="29"/>
      <c r="CN76" s="29"/>
      <c r="CO76" s="29"/>
    </row>
    <row r="77" spans="1:93" s="42" customFormat="1" ht="124.5" customHeight="1" x14ac:dyDescent="0.25">
      <c r="A77" s="85" t="s">
        <v>125</v>
      </c>
      <c r="B77" s="29"/>
      <c r="C77" s="29"/>
      <c r="D77" s="29"/>
      <c r="E77" s="86"/>
      <c r="F77" s="29"/>
      <c r="G77" s="29"/>
      <c r="H77" s="29" t="s">
        <v>599</v>
      </c>
      <c r="I77" s="30"/>
      <c r="J77" s="31" t="s">
        <v>210</v>
      </c>
      <c r="K77" s="31" t="s">
        <v>109</v>
      </c>
      <c r="L77" s="29" t="s">
        <v>438</v>
      </c>
      <c r="M77" s="29"/>
      <c r="N77" s="29"/>
      <c r="O77" s="29"/>
      <c r="P77" s="29"/>
      <c r="Q77" s="29">
        <v>0</v>
      </c>
      <c r="R77" s="29">
        <v>0</v>
      </c>
      <c r="S77" s="29">
        <v>0</v>
      </c>
      <c r="T77" s="29">
        <v>0</v>
      </c>
      <c r="U77" s="29">
        <v>0</v>
      </c>
      <c r="V77" s="29">
        <v>1</v>
      </c>
      <c r="W77" s="29">
        <v>1</v>
      </c>
      <c r="X77" s="29">
        <v>1</v>
      </c>
      <c r="Y77" s="29">
        <v>1</v>
      </c>
      <c r="Z77" s="29">
        <v>0</v>
      </c>
      <c r="AA77" s="29">
        <v>0</v>
      </c>
      <c r="AB77" s="29">
        <v>0</v>
      </c>
      <c r="AC77" s="29" t="s">
        <v>600</v>
      </c>
      <c r="AD77" s="33" t="s">
        <v>113</v>
      </c>
      <c r="AE77" s="33" t="s">
        <v>137</v>
      </c>
      <c r="AF77" s="29" t="s">
        <v>488</v>
      </c>
      <c r="AG77" s="29" t="s">
        <v>563</v>
      </c>
      <c r="AH77" s="29" t="s">
        <v>564</v>
      </c>
      <c r="AI77" s="29"/>
      <c r="AJ77" s="29"/>
      <c r="AK77" s="29"/>
      <c r="AL77" s="29"/>
      <c r="AM77" s="29" t="s">
        <v>116</v>
      </c>
      <c r="AN77" s="29"/>
      <c r="AO77" s="29"/>
      <c r="AP77" s="29"/>
      <c r="AQ77" s="29"/>
      <c r="AR77" s="29"/>
      <c r="AS77" s="29"/>
      <c r="AT77" s="29" t="s">
        <v>116</v>
      </c>
      <c r="AU77" s="29"/>
      <c r="AV77" s="29"/>
      <c r="AW77" s="29"/>
      <c r="AX77" s="29"/>
      <c r="AY77" s="29"/>
      <c r="AZ77" s="81"/>
      <c r="BA77" s="29"/>
      <c r="BB77" s="29"/>
      <c r="BC77" s="29"/>
      <c r="BD77" s="43">
        <f t="shared" si="10"/>
        <v>0</v>
      </c>
      <c r="BE77" s="29"/>
      <c r="BF77" s="29"/>
      <c r="BG77" s="29"/>
      <c r="BH77" s="32">
        <v>0.9</v>
      </c>
      <c r="BI77" s="29"/>
      <c r="BJ77" s="29"/>
      <c r="BK77" s="29"/>
      <c r="BL77" s="29"/>
      <c r="BM77" s="43">
        <f t="shared" si="1"/>
        <v>0</v>
      </c>
      <c r="BN77" s="33"/>
      <c r="BO77" s="29"/>
      <c r="BP77" s="29"/>
      <c r="BQ77" s="29"/>
      <c r="BR77" s="29"/>
      <c r="BS77" s="29"/>
      <c r="BT77" s="29"/>
      <c r="BU77" s="33"/>
      <c r="BV77" s="29"/>
      <c r="BW77" s="29"/>
      <c r="BX77" s="29"/>
      <c r="BY77" s="29"/>
      <c r="BZ77" s="29"/>
      <c r="CA77" s="29"/>
      <c r="CB77" s="29"/>
      <c r="CC77" s="29"/>
      <c r="CD77" s="29"/>
      <c r="CE77" s="29"/>
      <c r="CF77" s="29"/>
      <c r="CG77" s="29"/>
      <c r="CH77" s="29"/>
      <c r="CI77" s="29"/>
      <c r="CJ77" s="29"/>
      <c r="CK77" s="29"/>
      <c r="CL77" s="29"/>
      <c r="CM77" s="29"/>
      <c r="CN77" s="29"/>
      <c r="CO77" s="29"/>
    </row>
    <row r="78" spans="1:93" s="42" customFormat="1" ht="112.5" customHeight="1" x14ac:dyDescent="0.25">
      <c r="A78" s="85" t="s">
        <v>125</v>
      </c>
      <c r="B78" s="29"/>
      <c r="C78" s="29"/>
      <c r="D78" s="29"/>
      <c r="E78" s="86"/>
      <c r="F78" s="29"/>
      <c r="G78" s="29"/>
      <c r="H78" s="29" t="s">
        <v>601</v>
      </c>
      <c r="I78" s="30"/>
      <c r="J78" s="31" t="s">
        <v>210</v>
      </c>
      <c r="K78" s="31" t="s">
        <v>109</v>
      </c>
      <c r="L78" s="29" t="s">
        <v>438</v>
      </c>
      <c r="M78" s="29"/>
      <c r="N78" s="29"/>
      <c r="O78" s="29"/>
      <c r="P78" s="29"/>
      <c r="Q78" s="29">
        <v>1</v>
      </c>
      <c r="R78" s="29">
        <v>1</v>
      </c>
      <c r="S78" s="29">
        <v>1</v>
      </c>
      <c r="T78" s="29">
        <v>1</v>
      </c>
      <c r="U78" s="29">
        <v>1</v>
      </c>
      <c r="V78" s="29">
        <v>1</v>
      </c>
      <c r="W78" s="29">
        <v>1</v>
      </c>
      <c r="X78" s="29">
        <v>1</v>
      </c>
      <c r="Y78" s="29">
        <v>1</v>
      </c>
      <c r="Z78" s="29">
        <v>1</v>
      </c>
      <c r="AA78" s="29">
        <v>1</v>
      </c>
      <c r="AB78" s="29">
        <v>0</v>
      </c>
      <c r="AC78" s="29" t="s">
        <v>602</v>
      </c>
      <c r="AD78" s="33" t="s">
        <v>113</v>
      </c>
      <c r="AE78" s="33" t="s">
        <v>137</v>
      </c>
      <c r="AF78" s="29" t="s">
        <v>488</v>
      </c>
      <c r="AG78" s="29" t="s">
        <v>563</v>
      </c>
      <c r="AH78" s="29" t="s">
        <v>564</v>
      </c>
      <c r="AI78" s="29"/>
      <c r="AJ78" s="29"/>
      <c r="AK78" s="29"/>
      <c r="AL78" s="29"/>
      <c r="AM78" s="29" t="s">
        <v>116</v>
      </c>
      <c r="AN78" s="29"/>
      <c r="AO78" s="29"/>
      <c r="AP78" s="29"/>
      <c r="AQ78" s="29"/>
      <c r="AR78" s="29"/>
      <c r="AS78" s="29"/>
      <c r="AT78" s="29" t="s">
        <v>116</v>
      </c>
      <c r="AU78" s="29"/>
      <c r="AV78" s="29"/>
      <c r="AW78" s="29"/>
      <c r="AX78" s="29"/>
      <c r="AY78" s="29"/>
      <c r="AZ78" s="81"/>
      <c r="BA78" s="29"/>
      <c r="BB78" s="29"/>
      <c r="BC78" s="29"/>
      <c r="BD78" s="43">
        <f t="shared" si="10"/>
        <v>0</v>
      </c>
      <c r="BE78" s="29"/>
      <c r="BF78" s="29"/>
      <c r="BG78" s="29"/>
      <c r="BH78" s="32">
        <v>0.9</v>
      </c>
      <c r="BI78" s="29"/>
      <c r="BJ78" s="29"/>
      <c r="BK78" s="29"/>
      <c r="BL78" s="29"/>
      <c r="BM78" s="43">
        <f t="shared" si="1"/>
        <v>0</v>
      </c>
      <c r="BN78" s="33"/>
      <c r="BO78" s="29"/>
      <c r="BP78" s="29"/>
      <c r="BQ78" s="29"/>
      <c r="BR78" s="29"/>
      <c r="BS78" s="29"/>
      <c r="BT78" s="29"/>
      <c r="BU78" s="33"/>
      <c r="BV78" s="29"/>
      <c r="BW78" s="29"/>
      <c r="BX78" s="29"/>
      <c r="BY78" s="29"/>
      <c r="BZ78" s="29"/>
      <c r="CA78" s="29"/>
      <c r="CB78" s="29"/>
      <c r="CC78" s="29"/>
      <c r="CD78" s="29"/>
      <c r="CE78" s="29"/>
      <c r="CF78" s="29"/>
      <c r="CG78" s="29"/>
      <c r="CH78" s="29"/>
      <c r="CI78" s="29"/>
      <c r="CJ78" s="29"/>
      <c r="CK78" s="29"/>
      <c r="CL78" s="29"/>
      <c r="CM78" s="29"/>
      <c r="CN78" s="29"/>
      <c r="CO78" s="29"/>
    </row>
    <row r="79" spans="1:93" s="42" customFormat="1" ht="112.5" customHeight="1" x14ac:dyDescent="0.25">
      <c r="A79" s="85" t="s">
        <v>125</v>
      </c>
      <c r="B79" s="29"/>
      <c r="C79" s="29"/>
      <c r="D79" s="29"/>
      <c r="E79" s="86"/>
      <c r="F79" s="29"/>
      <c r="G79" s="29"/>
      <c r="H79" s="29" t="s">
        <v>603</v>
      </c>
      <c r="I79" s="30"/>
      <c r="J79" s="31" t="s">
        <v>210</v>
      </c>
      <c r="K79" s="31" t="s">
        <v>109</v>
      </c>
      <c r="L79" s="29" t="s">
        <v>438</v>
      </c>
      <c r="M79" s="29"/>
      <c r="N79" s="29"/>
      <c r="O79" s="29"/>
      <c r="P79" s="29"/>
      <c r="Q79" s="29">
        <v>0</v>
      </c>
      <c r="R79" s="29">
        <v>0</v>
      </c>
      <c r="S79" s="29">
        <v>0</v>
      </c>
      <c r="T79" s="29">
        <v>16</v>
      </c>
      <c r="U79" s="29">
        <v>0</v>
      </c>
      <c r="V79" s="29">
        <v>0</v>
      </c>
      <c r="W79" s="29">
        <v>0</v>
      </c>
      <c r="X79" s="29">
        <v>0</v>
      </c>
      <c r="Y79" s="29">
        <v>16</v>
      </c>
      <c r="Z79" s="29">
        <v>0</v>
      </c>
      <c r="AA79" s="29">
        <v>0</v>
      </c>
      <c r="AB79" s="29">
        <v>0</v>
      </c>
      <c r="AC79" s="29" t="s">
        <v>604</v>
      </c>
      <c r="AD79" s="33" t="s">
        <v>113</v>
      </c>
      <c r="AE79" s="33" t="s">
        <v>137</v>
      </c>
      <c r="AF79" s="29" t="s">
        <v>488</v>
      </c>
      <c r="AG79" s="29" t="s">
        <v>605</v>
      </c>
      <c r="AH79" s="29" t="s">
        <v>606</v>
      </c>
      <c r="AI79" s="29"/>
      <c r="AJ79" s="29"/>
      <c r="AK79" s="29"/>
      <c r="AL79" s="29"/>
      <c r="AM79" s="29" t="s">
        <v>116</v>
      </c>
      <c r="AN79" s="29"/>
      <c r="AO79" s="29"/>
      <c r="AP79" s="29"/>
      <c r="AQ79" s="29"/>
      <c r="AR79" s="29"/>
      <c r="AS79" s="29"/>
      <c r="AT79" s="29" t="s">
        <v>116</v>
      </c>
      <c r="AU79" s="29"/>
      <c r="AV79" s="29"/>
      <c r="AW79" s="29"/>
      <c r="AX79" s="29"/>
      <c r="AY79" s="29"/>
      <c r="AZ79" s="81"/>
      <c r="BA79" s="29"/>
      <c r="BB79" s="29"/>
      <c r="BC79" s="29"/>
      <c r="BD79" s="43">
        <f t="shared" si="10"/>
        <v>0</v>
      </c>
      <c r="BE79" s="29"/>
      <c r="BF79" s="29"/>
      <c r="BG79" s="29"/>
      <c r="BH79" s="32">
        <v>0.9</v>
      </c>
      <c r="BI79" s="29"/>
      <c r="BJ79" s="29"/>
      <c r="BK79" s="29"/>
      <c r="BL79" s="29"/>
      <c r="BM79" s="43">
        <f t="shared" si="1"/>
        <v>0</v>
      </c>
      <c r="BN79" s="33"/>
      <c r="BO79" s="29"/>
      <c r="BP79" s="29"/>
      <c r="BQ79" s="29"/>
      <c r="BR79" s="29"/>
      <c r="BS79" s="29"/>
      <c r="BT79" s="29"/>
      <c r="BU79" s="33"/>
      <c r="BV79" s="29"/>
      <c r="BW79" s="29"/>
      <c r="BX79" s="29"/>
      <c r="BY79" s="29"/>
      <c r="BZ79" s="29"/>
      <c r="CA79" s="29"/>
      <c r="CB79" s="29"/>
      <c r="CC79" s="29"/>
      <c r="CD79" s="29"/>
      <c r="CE79" s="29"/>
      <c r="CF79" s="29"/>
      <c r="CG79" s="29"/>
      <c r="CH79" s="29"/>
      <c r="CI79" s="29"/>
      <c r="CJ79" s="29"/>
      <c r="CK79" s="29"/>
      <c r="CL79" s="29"/>
      <c r="CM79" s="29"/>
      <c r="CN79" s="29"/>
      <c r="CO79" s="29"/>
    </row>
    <row r="80" spans="1:93" s="42" customFormat="1" ht="103.5" customHeight="1" x14ac:dyDescent="0.25">
      <c r="A80" s="85" t="s">
        <v>125</v>
      </c>
      <c r="B80" s="29"/>
      <c r="C80" s="29"/>
      <c r="D80" s="29"/>
      <c r="E80" s="86"/>
      <c r="F80" s="29"/>
      <c r="G80" s="29"/>
      <c r="H80" s="29" t="s">
        <v>607</v>
      </c>
      <c r="I80" s="30"/>
      <c r="J80" s="31" t="s">
        <v>210</v>
      </c>
      <c r="K80" s="31" t="s">
        <v>109</v>
      </c>
      <c r="L80" s="29" t="s">
        <v>438</v>
      </c>
      <c r="M80" s="29"/>
      <c r="N80" s="29"/>
      <c r="O80" s="29"/>
      <c r="P80" s="29"/>
      <c r="Q80" s="29">
        <v>0</v>
      </c>
      <c r="R80" s="29">
        <v>0</v>
      </c>
      <c r="S80" s="29">
        <v>0</v>
      </c>
      <c r="T80" s="29">
        <v>15</v>
      </c>
      <c r="U80" s="29">
        <v>1</v>
      </c>
      <c r="V80" s="29">
        <v>15</v>
      </c>
      <c r="W80" s="29">
        <v>1</v>
      </c>
      <c r="X80" s="29">
        <v>15</v>
      </c>
      <c r="Y80" s="29">
        <v>5</v>
      </c>
      <c r="Z80" s="29">
        <v>15</v>
      </c>
      <c r="AA80" s="29">
        <v>1</v>
      </c>
      <c r="AB80" s="29">
        <v>0</v>
      </c>
      <c r="AC80" s="29" t="s">
        <v>608</v>
      </c>
      <c r="AD80" s="33" t="s">
        <v>113</v>
      </c>
      <c r="AE80" s="33" t="s">
        <v>137</v>
      </c>
      <c r="AF80" s="29" t="s">
        <v>488</v>
      </c>
      <c r="AG80" s="29" t="s">
        <v>605</v>
      </c>
      <c r="AH80" s="29" t="s">
        <v>606</v>
      </c>
      <c r="AI80" s="29"/>
      <c r="AJ80" s="29"/>
      <c r="AK80" s="29"/>
      <c r="AL80" s="29"/>
      <c r="AM80" s="29" t="s">
        <v>116</v>
      </c>
      <c r="AN80" s="29"/>
      <c r="AO80" s="29"/>
      <c r="AP80" s="29"/>
      <c r="AQ80" s="29"/>
      <c r="AR80" s="29"/>
      <c r="AS80" s="29"/>
      <c r="AT80" s="29" t="s">
        <v>116</v>
      </c>
      <c r="AU80" s="29"/>
      <c r="AV80" s="29"/>
      <c r="AW80" s="29"/>
      <c r="AX80" s="29"/>
      <c r="AY80" s="29"/>
      <c r="AZ80" s="81"/>
      <c r="BA80" s="29"/>
      <c r="BB80" s="29"/>
      <c r="BC80" s="29"/>
      <c r="BD80" s="43">
        <f t="shared" si="10"/>
        <v>0</v>
      </c>
      <c r="BE80" s="29"/>
      <c r="BF80" s="29"/>
      <c r="BG80" s="29"/>
      <c r="BH80" s="32">
        <v>0.9</v>
      </c>
      <c r="BI80" s="29"/>
      <c r="BJ80" s="29"/>
      <c r="BK80" s="29"/>
      <c r="BL80" s="29"/>
      <c r="BM80" s="43">
        <f t="shared" si="1"/>
        <v>0</v>
      </c>
      <c r="BN80" s="33"/>
      <c r="BO80" s="29"/>
      <c r="BP80" s="29"/>
      <c r="BQ80" s="29"/>
      <c r="BR80" s="29"/>
      <c r="BS80" s="29"/>
      <c r="BT80" s="29"/>
      <c r="BU80" s="33"/>
      <c r="BV80" s="29"/>
      <c r="BW80" s="29"/>
      <c r="BX80" s="29"/>
      <c r="BY80" s="29"/>
      <c r="BZ80" s="29"/>
      <c r="CA80" s="29"/>
      <c r="CB80" s="29"/>
      <c r="CC80" s="29"/>
      <c r="CD80" s="29"/>
      <c r="CE80" s="29"/>
      <c r="CF80" s="29"/>
      <c r="CG80" s="29"/>
      <c r="CH80" s="29"/>
      <c r="CI80" s="29"/>
      <c r="CJ80" s="29"/>
      <c r="CK80" s="29"/>
      <c r="CL80" s="29"/>
      <c r="CM80" s="29"/>
      <c r="CN80" s="29"/>
      <c r="CO80" s="29"/>
    </row>
    <row r="81" spans="1:93" s="42" customFormat="1" ht="104.25" customHeight="1" x14ac:dyDescent="0.25">
      <c r="A81" s="85" t="s">
        <v>125</v>
      </c>
      <c r="B81" s="29"/>
      <c r="C81" s="29"/>
      <c r="D81" s="29"/>
      <c r="E81" s="86"/>
      <c r="F81" s="29"/>
      <c r="G81" s="29"/>
      <c r="H81" s="29" t="s">
        <v>609</v>
      </c>
      <c r="I81" s="30"/>
      <c r="J81" s="31" t="s">
        <v>210</v>
      </c>
      <c r="K81" s="31" t="s">
        <v>109</v>
      </c>
      <c r="L81" s="29" t="s">
        <v>438</v>
      </c>
      <c r="M81" s="29"/>
      <c r="N81" s="29"/>
      <c r="O81" s="29"/>
      <c r="P81" s="29"/>
      <c r="Q81" s="96">
        <v>0</v>
      </c>
      <c r="R81" s="96">
        <v>0</v>
      </c>
      <c r="S81" s="96">
        <v>0</v>
      </c>
      <c r="T81" s="96">
        <v>0</v>
      </c>
      <c r="U81" s="96">
        <v>0</v>
      </c>
      <c r="V81" s="96">
        <v>10</v>
      </c>
      <c r="W81" s="96">
        <v>0</v>
      </c>
      <c r="X81" s="96">
        <v>0</v>
      </c>
      <c r="Y81" s="96">
        <v>0</v>
      </c>
      <c r="Z81" s="96">
        <v>0</v>
      </c>
      <c r="AA81" s="96">
        <v>0</v>
      </c>
      <c r="AB81" s="96">
        <v>0</v>
      </c>
      <c r="AC81" s="29" t="s">
        <v>610</v>
      </c>
      <c r="AD81" s="33" t="s">
        <v>113</v>
      </c>
      <c r="AE81" s="33" t="s">
        <v>137</v>
      </c>
      <c r="AF81" s="29" t="s">
        <v>488</v>
      </c>
      <c r="AG81" s="29" t="s">
        <v>605</v>
      </c>
      <c r="AH81" s="29" t="s">
        <v>606</v>
      </c>
      <c r="AI81" s="29"/>
      <c r="AJ81" s="29"/>
      <c r="AK81" s="29"/>
      <c r="AL81" s="29"/>
      <c r="AM81" s="29" t="s">
        <v>116</v>
      </c>
      <c r="AN81" s="29"/>
      <c r="AO81" s="29"/>
      <c r="AP81" s="29"/>
      <c r="AQ81" s="29"/>
      <c r="AR81" s="29"/>
      <c r="AS81" s="29"/>
      <c r="AT81" s="29" t="s">
        <v>116</v>
      </c>
      <c r="AU81" s="29"/>
      <c r="AV81" s="29"/>
      <c r="AW81" s="29"/>
      <c r="AX81" s="29"/>
      <c r="AY81" s="29"/>
      <c r="AZ81" s="81"/>
      <c r="BA81" s="29"/>
      <c r="BB81" s="29"/>
      <c r="BC81" s="29"/>
      <c r="BD81" s="43">
        <f t="shared" si="10"/>
        <v>0</v>
      </c>
      <c r="BE81" s="29"/>
      <c r="BF81" s="29"/>
      <c r="BG81" s="29"/>
      <c r="BH81" s="32">
        <v>0.9</v>
      </c>
      <c r="BI81" s="29"/>
      <c r="BJ81" s="29"/>
      <c r="BK81" s="29"/>
      <c r="BL81" s="29"/>
      <c r="BM81" s="43">
        <f t="shared" ref="BM81:BM139" si="11">IF(SUM(BI81:BL81)&gt;100%,AVERAGE(BI81:BL81),SUM(BI81:BL81))</f>
        <v>0</v>
      </c>
      <c r="BN81" s="33"/>
      <c r="BO81" s="29"/>
      <c r="BP81" s="29"/>
      <c r="BQ81" s="29"/>
      <c r="BR81" s="29"/>
      <c r="BS81" s="29"/>
      <c r="BT81" s="29"/>
      <c r="BU81" s="33"/>
      <c r="BV81" s="29"/>
      <c r="BW81" s="29"/>
      <c r="BX81" s="29"/>
      <c r="BY81" s="29"/>
      <c r="BZ81" s="29"/>
      <c r="CA81" s="29"/>
      <c r="CB81" s="29"/>
      <c r="CC81" s="29"/>
      <c r="CD81" s="29"/>
      <c r="CE81" s="29"/>
      <c r="CF81" s="29"/>
      <c r="CG81" s="29"/>
      <c r="CH81" s="29"/>
      <c r="CI81" s="29"/>
      <c r="CJ81" s="29"/>
      <c r="CK81" s="29"/>
      <c r="CL81" s="29"/>
      <c r="CM81" s="29"/>
      <c r="CN81" s="29"/>
      <c r="CO81" s="29"/>
    </row>
    <row r="82" spans="1:93" s="42" customFormat="1" ht="108.75" customHeight="1" x14ac:dyDescent="0.25">
      <c r="A82" s="85" t="s">
        <v>125</v>
      </c>
      <c r="B82" s="29"/>
      <c r="C82" s="29"/>
      <c r="D82" s="29"/>
      <c r="E82" s="86"/>
      <c r="F82" s="29"/>
      <c r="G82" s="29"/>
      <c r="H82" s="29" t="s">
        <v>611</v>
      </c>
      <c r="I82" s="30"/>
      <c r="J82" s="31" t="s">
        <v>210</v>
      </c>
      <c r="K82" s="31" t="s">
        <v>109</v>
      </c>
      <c r="L82" s="29" t="s">
        <v>438</v>
      </c>
      <c r="M82" s="29"/>
      <c r="N82" s="29"/>
      <c r="O82" s="29"/>
      <c r="P82" s="29"/>
      <c r="Q82" s="29">
        <v>0</v>
      </c>
      <c r="R82" s="29">
        <v>0</v>
      </c>
      <c r="S82" s="29">
        <v>0</v>
      </c>
      <c r="T82" s="29">
        <v>0</v>
      </c>
      <c r="U82" s="29">
        <v>3</v>
      </c>
      <c r="V82" s="29">
        <v>4</v>
      </c>
      <c r="W82" s="29">
        <v>5</v>
      </c>
      <c r="X82" s="29">
        <v>5</v>
      </c>
      <c r="Y82" s="29">
        <v>5</v>
      </c>
      <c r="Z82" s="29">
        <v>2</v>
      </c>
      <c r="AA82" s="29">
        <v>0</v>
      </c>
      <c r="AB82" s="29">
        <v>0</v>
      </c>
      <c r="AC82" s="29" t="s">
        <v>612</v>
      </c>
      <c r="AD82" s="33" t="s">
        <v>113</v>
      </c>
      <c r="AE82" s="33" t="s">
        <v>137</v>
      </c>
      <c r="AF82" s="29" t="s">
        <v>488</v>
      </c>
      <c r="AG82" s="29" t="s">
        <v>605</v>
      </c>
      <c r="AH82" s="29" t="s">
        <v>606</v>
      </c>
      <c r="AI82" s="29"/>
      <c r="AJ82" s="29"/>
      <c r="AK82" s="29"/>
      <c r="AL82" s="29"/>
      <c r="AM82" s="29" t="s">
        <v>116</v>
      </c>
      <c r="AN82" s="29"/>
      <c r="AO82" s="29"/>
      <c r="AP82" s="29"/>
      <c r="AQ82" s="29"/>
      <c r="AR82" s="29"/>
      <c r="AS82" s="29"/>
      <c r="AT82" s="29" t="s">
        <v>116</v>
      </c>
      <c r="AU82" s="29"/>
      <c r="AV82" s="29"/>
      <c r="AW82" s="29"/>
      <c r="AX82" s="29"/>
      <c r="AY82" s="29"/>
      <c r="AZ82" s="81"/>
      <c r="BA82" s="29"/>
      <c r="BB82" s="29"/>
      <c r="BC82" s="29"/>
      <c r="BD82" s="43">
        <f t="shared" si="10"/>
        <v>0</v>
      </c>
      <c r="BE82" s="29"/>
      <c r="BF82" s="29"/>
      <c r="BG82" s="29"/>
      <c r="BH82" s="32">
        <v>0.9</v>
      </c>
      <c r="BI82" s="29"/>
      <c r="BJ82" s="29"/>
      <c r="BK82" s="29"/>
      <c r="BL82" s="29"/>
      <c r="BM82" s="43">
        <f t="shared" si="11"/>
        <v>0</v>
      </c>
      <c r="BN82" s="33"/>
      <c r="BO82" s="29"/>
      <c r="BP82" s="29"/>
      <c r="BQ82" s="29"/>
      <c r="BR82" s="29"/>
      <c r="BS82" s="29"/>
      <c r="BT82" s="29"/>
      <c r="BU82" s="33"/>
      <c r="BV82" s="29"/>
      <c r="BW82" s="29"/>
      <c r="BX82" s="29"/>
      <c r="BY82" s="29"/>
      <c r="BZ82" s="29"/>
      <c r="CA82" s="29"/>
      <c r="CB82" s="29"/>
      <c r="CC82" s="29"/>
      <c r="CD82" s="29"/>
      <c r="CE82" s="29"/>
      <c r="CF82" s="29"/>
      <c r="CG82" s="29"/>
      <c r="CH82" s="29"/>
      <c r="CI82" s="29"/>
      <c r="CJ82" s="29"/>
      <c r="CK82" s="29"/>
      <c r="CL82" s="29"/>
      <c r="CM82" s="29"/>
      <c r="CN82" s="29"/>
      <c r="CO82" s="29"/>
    </row>
    <row r="83" spans="1:93" s="42" customFormat="1" ht="109.5" customHeight="1" x14ac:dyDescent="0.25">
      <c r="A83" s="85" t="s">
        <v>125</v>
      </c>
      <c r="B83" s="29"/>
      <c r="C83" s="29"/>
      <c r="D83" s="29"/>
      <c r="E83" s="86"/>
      <c r="F83" s="29"/>
      <c r="G83" s="29"/>
      <c r="H83" s="29" t="s">
        <v>613</v>
      </c>
      <c r="I83" s="30"/>
      <c r="J83" s="31" t="s">
        <v>210</v>
      </c>
      <c r="K83" s="31" t="s">
        <v>109</v>
      </c>
      <c r="L83" s="29" t="s">
        <v>438</v>
      </c>
      <c r="M83" s="29"/>
      <c r="N83" s="29"/>
      <c r="O83" s="29"/>
      <c r="P83" s="29"/>
      <c r="Q83" s="29">
        <v>0</v>
      </c>
      <c r="R83" s="62">
        <v>1</v>
      </c>
      <c r="S83" s="29">
        <v>0</v>
      </c>
      <c r="T83" s="62">
        <v>1</v>
      </c>
      <c r="U83" s="29">
        <v>0</v>
      </c>
      <c r="V83" s="62">
        <v>1</v>
      </c>
      <c r="W83" s="29">
        <v>0</v>
      </c>
      <c r="X83" s="62">
        <v>1</v>
      </c>
      <c r="Y83" s="29">
        <v>0</v>
      </c>
      <c r="Z83" s="62">
        <v>1</v>
      </c>
      <c r="AA83" s="29">
        <v>0</v>
      </c>
      <c r="AB83" s="62">
        <v>1</v>
      </c>
      <c r="AC83" s="29" t="s">
        <v>614</v>
      </c>
      <c r="AD83" s="33" t="s">
        <v>113</v>
      </c>
      <c r="AE83" s="33" t="s">
        <v>137</v>
      </c>
      <c r="AF83" s="29" t="s">
        <v>488</v>
      </c>
      <c r="AG83" s="29" t="s">
        <v>605</v>
      </c>
      <c r="AH83" s="29" t="s">
        <v>606</v>
      </c>
      <c r="AI83" s="29"/>
      <c r="AJ83" s="29"/>
      <c r="AK83" s="29"/>
      <c r="AL83" s="29"/>
      <c r="AM83" s="29" t="s">
        <v>116</v>
      </c>
      <c r="AN83" s="29"/>
      <c r="AO83" s="29"/>
      <c r="AP83" s="29"/>
      <c r="AQ83" s="29"/>
      <c r="AR83" s="29"/>
      <c r="AS83" s="29"/>
      <c r="AT83" s="29" t="s">
        <v>116</v>
      </c>
      <c r="AU83" s="29"/>
      <c r="AV83" s="29"/>
      <c r="AW83" s="29"/>
      <c r="AX83" s="29"/>
      <c r="AY83" s="29"/>
      <c r="AZ83" s="81"/>
      <c r="BA83" s="29"/>
      <c r="BB83" s="29"/>
      <c r="BC83" s="29"/>
      <c r="BD83" s="43">
        <f t="shared" si="10"/>
        <v>0</v>
      </c>
      <c r="BE83" s="29"/>
      <c r="BF83" s="29"/>
      <c r="BG83" s="29"/>
      <c r="BH83" s="32">
        <v>0.9</v>
      </c>
      <c r="BI83" s="29"/>
      <c r="BJ83" s="29"/>
      <c r="BK83" s="29"/>
      <c r="BL83" s="29"/>
      <c r="BM83" s="43">
        <f t="shared" si="11"/>
        <v>0</v>
      </c>
      <c r="BN83" s="33"/>
      <c r="BO83" s="29"/>
      <c r="BP83" s="29"/>
      <c r="BQ83" s="29"/>
      <c r="BR83" s="29"/>
      <c r="BS83" s="29"/>
      <c r="BT83" s="29"/>
      <c r="BU83" s="33"/>
      <c r="BV83" s="29"/>
      <c r="BW83" s="29"/>
      <c r="BX83" s="29"/>
      <c r="BY83" s="29"/>
      <c r="BZ83" s="29"/>
      <c r="CA83" s="29"/>
      <c r="CB83" s="29"/>
      <c r="CC83" s="29"/>
      <c r="CD83" s="29"/>
      <c r="CE83" s="29"/>
      <c r="CF83" s="29"/>
      <c r="CG83" s="29"/>
      <c r="CH83" s="29"/>
      <c r="CI83" s="29"/>
      <c r="CJ83" s="29"/>
      <c r="CK83" s="29"/>
      <c r="CL83" s="29"/>
      <c r="CM83" s="29"/>
      <c r="CN83" s="29"/>
      <c r="CO83" s="29"/>
    </row>
    <row r="84" spans="1:93" s="42" customFormat="1" ht="103.5" customHeight="1" x14ac:dyDescent="0.25">
      <c r="A84" s="85" t="s">
        <v>125</v>
      </c>
      <c r="B84" s="29"/>
      <c r="C84" s="29"/>
      <c r="D84" s="29"/>
      <c r="E84" s="86"/>
      <c r="F84" s="29"/>
      <c r="G84" s="29"/>
      <c r="H84" s="29" t="s">
        <v>615</v>
      </c>
      <c r="I84" s="30"/>
      <c r="J84" s="31" t="s">
        <v>210</v>
      </c>
      <c r="K84" s="31" t="s">
        <v>109</v>
      </c>
      <c r="L84" s="29" t="s">
        <v>438</v>
      </c>
      <c r="M84" s="29"/>
      <c r="N84" s="29"/>
      <c r="O84" s="29"/>
      <c r="P84" s="29"/>
      <c r="Q84" s="29">
        <v>0</v>
      </c>
      <c r="R84" s="29">
        <v>1</v>
      </c>
      <c r="S84" s="29">
        <v>0</v>
      </c>
      <c r="T84" s="29">
        <v>0</v>
      </c>
      <c r="U84" s="29">
        <v>1</v>
      </c>
      <c r="V84" s="29">
        <v>0</v>
      </c>
      <c r="W84" s="29">
        <v>0</v>
      </c>
      <c r="X84" s="29">
        <v>0</v>
      </c>
      <c r="Y84" s="29">
        <v>1</v>
      </c>
      <c r="Z84" s="29">
        <v>0</v>
      </c>
      <c r="AA84" s="29">
        <v>0</v>
      </c>
      <c r="AB84" s="29">
        <v>0</v>
      </c>
      <c r="AC84" s="29" t="s">
        <v>616</v>
      </c>
      <c r="AD84" s="33" t="s">
        <v>113</v>
      </c>
      <c r="AE84" s="33" t="s">
        <v>137</v>
      </c>
      <c r="AF84" s="29" t="s">
        <v>488</v>
      </c>
      <c r="AG84" s="29" t="s">
        <v>605</v>
      </c>
      <c r="AH84" s="29" t="s">
        <v>606</v>
      </c>
      <c r="AI84" s="29"/>
      <c r="AJ84" s="29"/>
      <c r="AK84" s="29"/>
      <c r="AL84" s="29"/>
      <c r="AM84" s="29" t="s">
        <v>116</v>
      </c>
      <c r="AN84" s="29"/>
      <c r="AO84" s="29"/>
      <c r="AP84" s="29"/>
      <c r="AQ84" s="29"/>
      <c r="AR84" s="29"/>
      <c r="AS84" s="29"/>
      <c r="AT84" s="29" t="s">
        <v>116</v>
      </c>
      <c r="AU84" s="29"/>
      <c r="AV84" s="29"/>
      <c r="AW84" s="29"/>
      <c r="AX84" s="29"/>
      <c r="AY84" s="29"/>
      <c r="AZ84" s="81"/>
      <c r="BA84" s="29"/>
      <c r="BB84" s="29"/>
      <c r="BC84" s="29"/>
      <c r="BD84" s="43">
        <f t="shared" si="10"/>
        <v>0</v>
      </c>
      <c r="BE84" s="29"/>
      <c r="BF84" s="29"/>
      <c r="BG84" s="29"/>
      <c r="BH84" s="32">
        <v>0.9</v>
      </c>
      <c r="BI84" s="29"/>
      <c r="BJ84" s="29"/>
      <c r="BK84" s="29"/>
      <c r="BL84" s="29"/>
      <c r="BM84" s="43">
        <f t="shared" si="11"/>
        <v>0</v>
      </c>
      <c r="BN84" s="33"/>
      <c r="BO84" s="29"/>
      <c r="BP84" s="29"/>
      <c r="BQ84" s="29"/>
      <c r="BR84" s="29"/>
      <c r="BS84" s="29"/>
      <c r="BT84" s="29"/>
      <c r="BU84" s="33"/>
      <c r="BV84" s="29"/>
      <c r="BW84" s="29"/>
      <c r="BX84" s="29"/>
      <c r="BY84" s="29"/>
      <c r="BZ84" s="29"/>
      <c r="CA84" s="29"/>
      <c r="CB84" s="29"/>
      <c r="CC84" s="29"/>
      <c r="CD84" s="29"/>
      <c r="CE84" s="29"/>
      <c r="CF84" s="29"/>
      <c r="CG84" s="29"/>
      <c r="CH84" s="29"/>
      <c r="CI84" s="29"/>
      <c r="CJ84" s="29"/>
      <c r="CK84" s="29"/>
      <c r="CL84" s="29"/>
      <c r="CM84" s="29"/>
      <c r="CN84" s="29"/>
      <c r="CO84" s="29"/>
    </row>
    <row r="85" spans="1:93" s="42" customFormat="1" ht="114" customHeight="1" x14ac:dyDescent="0.25">
      <c r="A85" s="85" t="s">
        <v>125</v>
      </c>
      <c r="B85" s="29"/>
      <c r="C85" s="29"/>
      <c r="D85" s="29"/>
      <c r="E85" s="86"/>
      <c r="F85" s="29"/>
      <c r="G85" s="29"/>
      <c r="H85" s="29" t="s">
        <v>617</v>
      </c>
      <c r="I85" s="30"/>
      <c r="J85" s="31" t="s">
        <v>210</v>
      </c>
      <c r="K85" s="31" t="s">
        <v>109</v>
      </c>
      <c r="L85" s="29" t="s">
        <v>438</v>
      </c>
      <c r="M85" s="29"/>
      <c r="N85" s="29"/>
      <c r="O85" s="29"/>
      <c r="P85" s="29"/>
      <c r="Q85" s="29">
        <v>0</v>
      </c>
      <c r="R85" s="29">
        <v>2</v>
      </c>
      <c r="S85" s="29">
        <v>0</v>
      </c>
      <c r="T85" s="29">
        <v>1</v>
      </c>
      <c r="U85" s="29">
        <v>1</v>
      </c>
      <c r="V85" s="29">
        <v>3</v>
      </c>
      <c r="W85" s="29">
        <v>0</v>
      </c>
      <c r="X85" s="29">
        <v>1</v>
      </c>
      <c r="Y85" s="29">
        <v>1</v>
      </c>
      <c r="Z85" s="29">
        <v>1</v>
      </c>
      <c r="AA85" s="29">
        <v>0</v>
      </c>
      <c r="AB85" s="29">
        <v>1</v>
      </c>
      <c r="AC85" s="29" t="s">
        <v>618</v>
      </c>
      <c r="AD85" s="33" t="s">
        <v>113</v>
      </c>
      <c r="AE85" s="33" t="s">
        <v>137</v>
      </c>
      <c r="AF85" s="29" t="s">
        <v>488</v>
      </c>
      <c r="AG85" s="29" t="s">
        <v>605</v>
      </c>
      <c r="AH85" s="29" t="s">
        <v>606</v>
      </c>
      <c r="AI85" s="29"/>
      <c r="AJ85" s="29"/>
      <c r="AK85" s="29"/>
      <c r="AL85" s="29"/>
      <c r="AM85" s="29" t="s">
        <v>116</v>
      </c>
      <c r="AN85" s="29"/>
      <c r="AO85" s="29"/>
      <c r="AP85" s="29"/>
      <c r="AQ85" s="29"/>
      <c r="AR85" s="29"/>
      <c r="AS85" s="29"/>
      <c r="AT85" s="29" t="s">
        <v>116</v>
      </c>
      <c r="AU85" s="29"/>
      <c r="AV85" s="29"/>
      <c r="AW85" s="29"/>
      <c r="AX85" s="29"/>
      <c r="AY85" s="29"/>
      <c r="AZ85" s="81"/>
      <c r="BA85" s="29"/>
      <c r="BB85" s="29"/>
      <c r="BC85" s="29"/>
      <c r="BD85" s="43">
        <f t="shared" si="10"/>
        <v>0</v>
      </c>
      <c r="BE85" s="29"/>
      <c r="BF85" s="29"/>
      <c r="BG85" s="29"/>
      <c r="BH85" s="32">
        <v>0.9</v>
      </c>
      <c r="BI85" s="29"/>
      <c r="BJ85" s="29"/>
      <c r="BK85" s="29"/>
      <c r="BL85" s="29"/>
      <c r="BM85" s="43">
        <f t="shared" si="11"/>
        <v>0</v>
      </c>
      <c r="BN85" s="33"/>
      <c r="BO85" s="29"/>
      <c r="BP85" s="29"/>
      <c r="BQ85" s="29"/>
      <c r="BR85" s="29"/>
      <c r="BS85" s="29"/>
      <c r="BT85" s="29"/>
      <c r="BU85" s="33"/>
      <c r="BV85" s="29"/>
      <c r="BW85" s="29"/>
      <c r="BX85" s="29"/>
      <c r="BY85" s="29"/>
      <c r="BZ85" s="29"/>
      <c r="CA85" s="29"/>
      <c r="CB85" s="29"/>
      <c r="CC85" s="29"/>
      <c r="CD85" s="29"/>
      <c r="CE85" s="29"/>
      <c r="CF85" s="29"/>
      <c r="CG85" s="29"/>
      <c r="CH85" s="29"/>
      <c r="CI85" s="29"/>
      <c r="CJ85" s="29"/>
      <c r="CK85" s="29"/>
      <c r="CL85" s="29"/>
      <c r="CM85" s="29"/>
      <c r="CN85" s="29"/>
      <c r="CO85" s="29"/>
    </row>
    <row r="86" spans="1:93" s="42" customFormat="1" ht="100.5" customHeight="1" x14ac:dyDescent="0.25">
      <c r="A86" s="85" t="s">
        <v>125</v>
      </c>
      <c r="B86" s="29"/>
      <c r="C86" s="29"/>
      <c r="D86" s="29"/>
      <c r="E86" s="86"/>
      <c r="F86" s="29"/>
      <c r="G86" s="29"/>
      <c r="H86" s="29" t="s">
        <v>619</v>
      </c>
      <c r="I86" s="30"/>
      <c r="J86" s="31" t="s">
        <v>210</v>
      </c>
      <c r="K86" s="31" t="s">
        <v>109</v>
      </c>
      <c r="L86" s="29" t="s">
        <v>438</v>
      </c>
      <c r="M86" s="29"/>
      <c r="N86" s="29"/>
      <c r="O86" s="29"/>
      <c r="P86" s="29"/>
      <c r="Q86" s="29">
        <v>0</v>
      </c>
      <c r="R86" s="29">
        <v>0</v>
      </c>
      <c r="S86" s="29">
        <v>0</v>
      </c>
      <c r="T86" s="29">
        <v>0</v>
      </c>
      <c r="U86" s="29">
        <v>0</v>
      </c>
      <c r="V86" s="29">
        <v>0</v>
      </c>
      <c r="W86" s="29">
        <v>0</v>
      </c>
      <c r="X86" s="29">
        <v>0</v>
      </c>
      <c r="Y86" s="29">
        <v>0</v>
      </c>
      <c r="Z86" s="29">
        <v>16</v>
      </c>
      <c r="AA86" s="29">
        <v>0</v>
      </c>
      <c r="AB86" s="29">
        <v>0</v>
      </c>
      <c r="AC86" s="29" t="s">
        <v>620</v>
      </c>
      <c r="AD86" s="33" t="s">
        <v>113</v>
      </c>
      <c r="AE86" s="33" t="s">
        <v>137</v>
      </c>
      <c r="AF86" s="29" t="s">
        <v>488</v>
      </c>
      <c r="AG86" s="29" t="s">
        <v>605</v>
      </c>
      <c r="AH86" s="29" t="s">
        <v>606</v>
      </c>
      <c r="AI86" s="29"/>
      <c r="AJ86" s="29"/>
      <c r="AK86" s="29"/>
      <c r="AL86" s="29"/>
      <c r="AM86" s="29" t="s">
        <v>116</v>
      </c>
      <c r="AN86" s="29"/>
      <c r="AO86" s="29"/>
      <c r="AP86" s="29"/>
      <c r="AQ86" s="29"/>
      <c r="AR86" s="29"/>
      <c r="AS86" s="29"/>
      <c r="AT86" s="29" t="s">
        <v>116</v>
      </c>
      <c r="AU86" s="29"/>
      <c r="AV86" s="29"/>
      <c r="AW86" s="29"/>
      <c r="AX86" s="29"/>
      <c r="AY86" s="29"/>
      <c r="AZ86" s="81"/>
      <c r="BA86" s="29"/>
      <c r="BB86" s="29"/>
      <c r="BC86" s="29"/>
      <c r="BD86" s="43">
        <f t="shared" si="10"/>
        <v>0</v>
      </c>
      <c r="BE86" s="29"/>
      <c r="BF86" s="29"/>
      <c r="BG86" s="29"/>
      <c r="BH86" s="32">
        <v>0.9</v>
      </c>
      <c r="BI86" s="29"/>
      <c r="BJ86" s="29"/>
      <c r="BK86" s="29"/>
      <c r="BL86" s="29"/>
      <c r="BM86" s="43">
        <f t="shared" si="11"/>
        <v>0</v>
      </c>
      <c r="BN86" s="33"/>
      <c r="BO86" s="29"/>
      <c r="BP86" s="29"/>
      <c r="BQ86" s="29"/>
      <c r="BR86" s="29"/>
      <c r="BS86" s="29"/>
      <c r="BT86" s="29"/>
      <c r="BU86" s="33"/>
      <c r="BV86" s="29"/>
      <c r="BW86" s="29"/>
      <c r="BX86" s="29"/>
      <c r="BY86" s="29"/>
      <c r="BZ86" s="29"/>
      <c r="CA86" s="29"/>
      <c r="CB86" s="29"/>
      <c r="CC86" s="29"/>
      <c r="CD86" s="29"/>
      <c r="CE86" s="29"/>
      <c r="CF86" s="29"/>
      <c r="CG86" s="29"/>
      <c r="CH86" s="29"/>
      <c r="CI86" s="29"/>
      <c r="CJ86" s="29"/>
      <c r="CK86" s="29"/>
      <c r="CL86" s="29"/>
      <c r="CM86" s="29"/>
      <c r="CN86" s="29"/>
      <c r="CO86" s="29"/>
    </row>
    <row r="87" spans="1:93" s="42" customFormat="1" ht="111.75" customHeight="1" x14ac:dyDescent="0.25">
      <c r="A87" s="85" t="s">
        <v>125</v>
      </c>
      <c r="B87" s="29"/>
      <c r="C87" s="29"/>
      <c r="D87" s="29"/>
      <c r="E87" s="86"/>
      <c r="F87" s="29"/>
      <c r="G87" s="29"/>
      <c r="H87" s="29" t="s">
        <v>621</v>
      </c>
      <c r="I87" s="30"/>
      <c r="J87" s="31" t="s">
        <v>210</v>
      </c>
      <c r="K87" s="31" t="s">
        <v>109</v>
      </c>
      <c r="L87" s="29" t="s">
        <v>438</v>
      </c>
      <c r="M87" s="29"/>
      <c r="N87" s="29"/>
      <c r="O87" s="29"/>
      <c r="P87" s="29"/>
      <c r="Q87" s="29">
        <v>0</v>
      </c>
      <c r="R87" s="29">
        <v>0</v>
      </c>
      <c r="S87" s="29">
        <v>0</v>
      </c>
      <c r="T87" s="29">
        <v>1</v>
      </c>
      <c r="U87" s="29">
        <v>8</v>
      </c>
      <c r="V87" s="29">
        <v>1</v>
      </c>
      <c r="W87" s="29">
        <v>1</v>
      </c>
      <c r="X87" s="29">
        <v>1</v>
      </c>
      <c r="Y87" s="29">
        <v>8</v>
      </c>
      <c r="Z87" s="29">
        <v>1</v>
      </c>
      <c r="AA87" s="29">
        <v>1</v>
      </c>
      <c r="AB87" s="29">
        <v>1</v>
      </c>
      <c r="AC87" s="29" t="s">
        <v>622</v>
      </c>
      <c r="AD87" s="33" t="s">
        <v>113</v>
      </c>
      <c r="AE87" s="33" t="s">
        <v>137</v>
      </c>
      <c r="AF87" s="29" t="s">
        <v>488</v>
      </c>
      <c r="AG87" s="29" t="s">
        <v>605</v>
      </c>
      <c r="AH87" s="29" t="s">
        <v>606</v>
      </c>
      <c r="AI87" s="29"/>
      <c r="AJ87" s="29"/>
      <c r="AK87" s="29"/>
      <c r="AL87" s="29"/>
      <c r="AM87" s="29" t="s">
        <v>116</v>
      </c>
      <c r="AN87" s="29"/>
      <c r="AO87" s="29"/>
      <c r="AP87" s="29"/>
      <c r="AQ87" s="29"/>
      <c r="AR87" s="29"/>
      <c r="AS87" s="29"/>
      <c r="AT87" s="29" t="s">
        <v>116</v>
      </c>
      <c r="AU87" s="29"/>
      <c r="AV87" s="29"/>
      <c r="AW87" s="29"/>
      <c r="AX87" s="29"/>
      <c r="AY87" s="29"/>
      <c r="AZ87" s="81"/>
      <c r="BA87" s="29"/>
      <c r="BB87" s="29"/>
      <c r="BC87" s="29"/>
      <c r="BD87" s="43">
        <f t="shared" si="10"/>
        <v>0</v>
      </c>
      <c r="BE87" s="29"/>
      <c r="BF87" s="29"/>
      <c r="BG87" s="29"/>
      <c r="BH87" s="32">
        <v>0.9</v>
      </c>
      <c r="BI87" s="29"/>
      <c r="BJ87" s="29"/>
      <c r="BK87" s="29"/>
      <c r="BL87" s="29"/>
      <c r="BM87" s="43">
        <f t="shared" si="11"/>
        <v>0</v>
      </c>
      <c r="BN87" s="33"/>
      <c r="BO87" s="29"/>
      <c r="BP87" s="29"/>
      <c r="BQ87" s="29"/>
      <c r="BR87" s="29"/>
      <c r="BS87" s="29"/>
      <c r="BT87" s="29"/>
      <c r="BU87" s="33"/>
      <c r="BV87" s="29"/>
      <c r="BW87" s="29"/>
      <c r="BX87" s="29"/>
      <c r="BY87" s="29"/>
      <c r="BZ87" s="29"/>
      <c r="CA87" s="29"/>
      <c r="CB87" s="29"/>
      <c r="CC87" s="29"/>
      <c r="CD87" s="29"/>
      <c r="CE87" s="29"/>
      <c r="CF87" s="29"/>
      <c r="CG87" s="29"/>
      <c r="CH87" s="29"/>
      <c r="CI87" s="29"/>
      <c r="CJ87" s="29"/>
      <c r="CK87" s="29"/>
      <c r="CL87" s="29"/>
      <c r="CM87" s="29"/>
      <c r="CN87" s="29"/>
      <c r="CO87" s="29"/>
    </row>
    <row r="88" spans="1:93" s="42" customFormat="1" ht="106.5" customHeight="1" x14ac:dyDescent="0.25">
      <c r="A88" s="85" t="s">
        <v>125</v>
      </c>
      <c r="B88" s="29"/>
      <c r="C88" s="29"/>
      <c r="D88" s="29"/>
      <c r="E88" s="86"/>
      <c r="F88" s="29"/>
      <c r="G88" s="29"/>
      <c r="H88" s="29" t="s">
        <v>623</v>
      </c>
      <c r="I88" s="30"/>
      <c r="J88" s="31" t="s">
        <v>210</v>
      </c>
      <c r="K88" s="31" t="s">
        <v>109</v>
      </c>
      <c r="L88" s="29" t="s">
        <v>438</v>
      </c>
      <c r="M88" s="29"/>
      <c r="N88" s="29"/>
      <c r="O88" s="29"/>
      <c r="P88" s="29"/>
      <c r="Q88" s="29">
        <v>1</v>
      </c>
      <c r="R88" s="29">
        <v>0</v>
      </c>
      <c r="S88" s="29">
        <v>0</v>
      </c>
      <c r="T88" s="29">
        <v>1</v>
      </c>
      <c r="U88" s="29">
        <v>0</v>
      </c>
      <c r="V88" s="29">
        <v>0</v>
      </c>
      <c r="W88" s="29">
        <v>0</v>
      </c>
      <c r="X88" s="29">
        <v>1</v>
      </c>
      <c r="Y88" s="29">
        <v>0</v>
      </c>
      <c r="Z88" s="29">
        <v>0</v>
      </c>
      <c r="AA88" s="29">
        <v>1</v>
      </c>
      <c r="AB88" s="29">
        <v>0</v>
      </c>
      <c r="AC88" s="29" t="s">
        <v>624</v>
      </c>
      <c r="AD88" s="33" t="s">
        <v>113</v>
      </c>
      <c r="AE88" s="33" t="s">
        <v>137</v>
      </c>
      <c r="AF88" s="29" t="s">
        <v>488</v>
      </c>
      <c r="AG88" s="29" t="s">
        <v>625</v>
      </c>
      <c r="AH88" s="29"/>
      <c r="AI88" s="29"/>
      <c r="AJ88" s="29"/>
      <c r="AK88" s="29"/>
      <c r="AL88" s="29"/>
      <c r="AM88" s="29" t="s">
        <v>116</v>
      </c>
      <c r="AN88" s="29"/>
      <c r="AO88" s="29"/>
      <c r="AP88" s="29"/>
      <c r="AQ88" s="29"/>
      <c r="AR88" s="29"/>
      <c r="AS88" s="29"/>
      <c r="AT88" s="29" t="s">
        <v>116</v>
      </c>
      <c r="AU88" s="29"/>
      <c r="AV88" s="29"/>
      <c r="AW88" s="29"/>
      <c r="AX88" s="29"/>
      <c r="AY88" s="29"/>
      <c r="AZ88" s="81"/>
      <c r="BA88" s="29"/>
      <c r="BB88" s="29"/>
      <c r="BC88" s="29"/>
      <c r="BD88" s="43">
        <f t="shared" si="10"/>
        <v>0</v>
      </c>
      <c r="BE88" s="29"/>
      <c r="BF88" s="29"/>
      <c r="BG88" s="29"/>
      <c r="BH88" s="32">
        <v>1</v>
      </c>
      <c r="BI88" s="29"/>
      <c r="BJ88" s="29"/>
      <c r="BK88" s="29"/>
      <c r="BL88" s="29"/>
      <c r="BM88" s="43">
        <f t="shared" si="11"/>
        <v>0</v>
      </c>
      <c r="BN88" s="33"/>
      <c r="BO88" s="29"/>
      <c r="BP88" s="29"/>
      <c r="BQ88" s="29"/>
      <c r="BR88" s="29"/>
      <c r="BS88" s="29"/>
      <c r="BT88" s="29"/>
      <c r="BU88" s="33"/>
      <c r="BV88" s="29"/>
      <c r="BW88" s="29"/>
      <c r="BX88" s="29"/>
      <c r="BY88" s="29"/>
      <c r="BZ88" s="29"/>
      <c r="CA88" s="29"/>
      <c r="CB88" s="29"/>
      <c r="CC88" s="29"/>
      <c r="CD88" s="29"/>
      <c r="CE88" s="29"/>
      <c r="CF88" s="29"/>
      <c r="CG88" s="29"/>
      <c r="CH88" s="29"/>
      <c r="CI88" s="29"/>
      <c r="CJ88" s="29"/>
      <c r="CK88" s="29"/>
      <c r="CL88" s="29"/>
      <c r="CM88" s="29"/>
      <c r="CN88" s="29"/>
      <c r="CO88" s="29"/>
    </row>
    <row r="89" spans="1:93" s="42" customFormat="1" ht="147.75" x14ac:dyDescent="0.25">
      <c r="A89" s="85" t="s">
        <v>125</v>
      </c>
      <c r="B89" s="29"/>
      <c r="C89" s="29"/>
      <c r="D89" s="29"/>
      <c r="E89" s="86"/>
      <c r="F89" s="29"/>
      <c r="G89" s="29"/>
      <c r="H89" s="29" t="s">
        <v>626</v>
      </c>
      <c r="I89" s="30"/>
      <c r="J89" s="31" t="s">
        <v>210</v>
      </c>
      <c r="K89" s="31" t="s">
        <v>109</v>
      </c>
      <c r="L89" s="29" t="s">
        <v>438</v>
      </c>
      <c r="M89" s="29"/>
      <c r="N89" s="29"/>
      <c r="O89" s="29"/>
      <c r="P89" s="29"/>
      <c r="Q89" s="29">
        <v>0</v>
      </c>
      <c r="R89" s="29">
        <v>0</v>
      </c>
      <c r="S89" s="29">
        <v>1</v>
      </c>
      <c r="T89" s="29">
        <v>0</v>
      </c>
      <c r="U89" s="29">
        <v>0</v>
      </c>
      <c r="V89" s="29">
        <v>0</v>
      </c>
      <c r="W89" s="29">
        <v>0</v>
      </c>
      <c r="X89" s="29">
        <v>0</v>
      </c>
      <c r="Y89" s="29">
        <v>0</v>
      </c>
      <c r="Z89" s="29">
        <v>0</v>
      </c>
      <c r="AA89" s="29">
        <v>0</v>
      </c>
      <c r="AB89" s="29">
        <v>0</v>
      </c>
      <c r="AC89" s="29" t="s">
        <v>627</v>
      </c>
      <c r="AD89" s="33" t="s">
        <v>113</v>
      </c>
      <c r="AE89" s="33" t="s">
        <v>137</v>
      </c>
      <c r="AF89" s="29" t="s">
        <v>488</v>
      </c>
      <c r="AG89" s="29" t="s">
        <v>625</v>
      </c>
      <c r="AH89" s="29"/>
      <c r="AI89" s="29"/>
      <c r="AJ89" s="29"/>
      <c r="AK89" s="29"/>
      <c r="AL89" s="29"/>
      <c r="AM89" s="29" t="s">
        <v>116</v>
      </c>
      <c r="AN89" s="29"/>
      <c r="AO89" s="29"/>
      <c r="AP89" s="29"/>
      <c r="AQ89" s="29"/>
      <c r="AR89" s="29"/>
      <c r="AS89" s="29"/>
      <c r="AT89" s="29" t="s">
        <v>116</v>
      </c>
      <c r="AU89" s="29"/>
      <c r="AV89" s="29"/>
      <c r="AW89" s="29"/>
      <c r="AX89" s="29"/>
      <c r="AY89" s="29"/>
      <c r="AZ89" s="81"/>
      <c r="BA89" s="29"/>
      <c r="BB89" s="29"/>
      <c r="BC89" s="29"/>
      <c r="BD89" s="43">
        <f t="shared" si="10"/>
        <v>0</v>
      </c>
      <c r="BE89" s="29"/>
      <c r="BF89" s="29"/>
      <c r="BG89" s="29"/>
      <c r="BH89" s="32">
        <v>1</v>
      </c>
      <c r="BI89" s="29"/>
      <c r="BJ89" s="29"/>
      <c r="BK89" s="29"/>
      <c r="BL89" s="29"/>
      <c r="BM89" s="43">
        <f t="shared" si="11"/>
        <v>0</v>
      </c>
      <c r="BN89" s="33"/>
      <c r="BO89" s="29"/>
      <c r="BP89" s="29"/>
      <c r="BQ89" s="29"/>
      <c r="BR89" s="29"/>
      <c r="BS89" s="29"/>
      <c r="BT89" s="29"/>
      <c r="BU89" s="33"/>
      <c r="BV89" s="29"/>
      <c r="BW89" s="29"/>
      <c r="BX89" s="29"/>
      <c r="BY89" s="29"/>
      <c r="BZ89" s="29"/>
      <c r="CA89" s="29"/>
      <c r="CB89" s="29"/>
      <c r="CC89" s="29"/>
      <c r="CD89" s="29"/>
      <c r="CE89" s="29"/>
      <c r="CF89" s="29"/>
      <c r="CG89" s="29"/>
      <c r="CH89" s="29"/>
      <c r="CI89" s="29"/>
      <c r="CJ89" s="29"/>
      <c r="CK89" s="29"/>
      <c r="CL89" s="29"/>
      <c r="CM89" s="29"/>
      <c r="CN89" s="29"/>
      <c r="CO89" s="29"/>
    </row>
    <row r="90" spans="1:93" s="42" customFormat="1" ht="107.25" customHeight="1" x14ac:dyDescent="0.25">
      <c r="A90" s="85" t="s">
        <v>125</v>
      </c>
      <c r="B90" s="29"/>
      <c r="C90" s="29"/>
      <c r="D90" s="29"/>
      <c r="E90" s="86"/>
      <c r="F90" s="29"/>
      <c r="G90" s="29"/>
      <c r="H90" s="29" t="s">
        <v>628</v>
      </c>
      <c r="I90" s="30"/>
      <c r="J90" s="31" t="s">
        <v>210</v>
      </c>
      <c r="K90" s="31" t="s">
        <v>109</v>
      </c>
      <c r="L90" s="29" t="s">
        <v>438</v>
      </c>
      <c r="M90" s="29"/>
      <c r="N90" s="29"/>
      <c r="O90" s="29"/>
      <c r="P90" s="29"/>
      <c r="Q90" s="29">
        <v>0</v>
      </c>
      <c r="R90" s="29">
        <v>1</v>
      </c>
      <c r="S90" s="29">
        <v>1</v>
      </c>
      <c r="T90" s="29">
        <v>0</v>
      </c>
      <c r="U90" s="29">
        <v>0</v>
      </c>
      <c r="V90" s="29">
        <v>0</v>
      </c>
      <c r="W90" s="29">
        <v>0</v>
      </c>
      <c r="X90" s="29">
        <v>0</v>
      </c>
      <c r="Y90" s="29">
        <v>0</v>
      </c>
      <c r="Z90" s="29">
        <v>0</v>
      </c>
      <c r="AA90" s="29">
        <v>0</v>
      </c>
      <c r="AB90" s="29">
        <v>0</v>
      </c>
      <c r="AC90" s="29" t="s">
        <v>629</v>
      </c>
      <c r="AD90" s="33" t="s">
        <v>113</v>
      </c>
      <c r="AE90" s="33" t="s">
        <v>137</v>
      </c>
      <c r="AF90" s="29" t="s">
        <v>488</v>
      </c>
      <c r="AG90" s="29" t="s">
        <v>625</v>
      </c>
      <c r="AH90" s="29"/>
      <c r="AI90" s="29"/>
      <c r="AJ90" s="29"/>
      <c r="AK90" s="29"/>
      <c r="AL90" s="29"/>
      <c r="AM90" s="29" t="s">
        <v>116</v>
      </c>
      <c r="AN90" s="29"/>
      <c r="AO90" s="29"/>
      <c r="AP90" s="29"/>
      <c r="AQ90" s="29"/>
      <c r="AR90" s="29"/>
      <c r="AS90" s="29"/>
      <c r="AT90" s="29" t="s">
        <v>116</v>
      </c>
      <c r="AU90" s="29"/>
      <c r="AV90" s="29"/>
      <c r="AW90" s="29"/>
      <c r="AX90" s="29"/>
      <c r="AY90" s="29"/>
      <c r="AZ90" s="81"/>
      <c r="BA90" s="29"/>
      <c r="BB90" s="29"/>
      <c r="BC90" s="29"/>
      <c r="BD90" s="43">
        <f t="shared" si="10"/>
        <v>0</v>
      </c>
      <c r="BE90" s="29"/>
      <c r="BF90" s="29"/>
      <c r="BG90" s="29"/>
      <c r="BH90" s="32">
        <v>0.8</v>
      </c>
      <c r="BI90" s="29"/>
      <c r="BJ90" s="29"/>
      <c r="BK90" s="29"/>
      <c r="BL90" s="29"/>
      <c r="BM90" s="43">
        <f t="shared" si="11"/>
        <v>0</v>
      </c>
      <c r="BN90" s="33"/>
      <c r="BO90" s="29"/>
      <c r="BP90" s="29"/>
      <c r="BQ90" s="29"/>
      <c r="BR90" s="29"/>
      <c r="BS90" s="29"/>
      <c r="BT90" s="29"/>
      <c r="BU90" s="33"/>
      <c r="BV90" s="29"/>
      <c r="BW90" s="29"/>
      <c r="BX90" s="29"/>
      <c r="BY90" s="29"/>
      <c r="BZ90" s="29"/>
      <c r="CA90" s="29"/>
      <c r="CB90" s="29"/>
      <c r="CC90" s="29"/>
      <c r="CD90" s="29"/>
      <c r="CE90" s="29"/>
      <c r="CF90" s="29"/>
      <c r="CG90" s="29"/>
      <c r="CH90" s="29"/>
      <c r="CI90" s="29"/>
      <c r="CJ90" s="29"/>
      <c r="CK90" s="29"/>
      <c r="CL90" s="29"/>
      <c r="CM90" s="29"/>
      <c r="CN90" s="29"/>
      <c r="CO90" s="29"/>
    </row>
    <row r="91" spans="1:93" s="42" customFormat="1" ht="124.5" customHeight="1" x14ac:dyDescent="0.25">
      <c r="A91" s="85" t="s">
        <v>125</v>
      </c>
      <c r="B91" s="29"/>
      <c r="C91" s="29"/>
      <c r="D91" s="29"/>
      <c r="E91" s="86"/>
      <c r="F91" s="29"/>
      <c r="G91" s="29"/>
      <c r="H91" s="29" t="s">
        <v>630</v>
      </c>
      <c r="I91" s="30"/>
      <c r="J91" s="31" t="s">
        <v>210</v>
      </c>
      <c r="K91" s="31" t="s">
        <v>109</v>
      </c>
      <c r="L91" s="29" t="s">
        <v>438</v>
      </c>
      <c r="M91" s="29"/>
      <c r="N91" s="29"/>
      <c r="O91" s="29"/>
      <c r="P91" s="29"/>
      <c r="Q91" s="29">
        <v>0</v>
      </c>
      <c r="R91" s="29">
        <v>1</v>
      </c>
      <c r="S91" s="29">
        <v>1</v>
      </c>
      <c r="T91" s="29">
        <v>0</v>
      </c>
      <c r="U91" s="29">
        <v>0</v>
      </c>
      <c r="V91" s="29">
        <v>0</v>
      </c>
      <c r="W91" s="29">
        <v>0</v>
      </c>
      <c r="X91" s="29">
        <v>0</v>
      </c>
      <c r="Y91" s="29">
        <v>0</v>
      </c>
      <c r="Z91" s="29">
        <v>0</v>
      </c>
      <c r="AA91" s="29">
        <v>0</v>
      </c>
      <c r="AB91" s="29">
        <v>0</v>
      </c>
      <c r="AC91" s="29" t="s">
        <v>630</v>
      </c>
      <c r="AD91" s="33" t="s">
        <v>113</v>
      </c>
      <c r="AE91" s="33" t="s">
        <v>137</v>
      </c>
      <c r="AF91" s="29" t="s">
        <v>488</v>
      </c>
      <c r="AG91" s="29" t="s">
        <v>625</v>
      </c>
      <c r="AH91" s="29"/>
      <c r="AI91" s="29"/>
      <c r="AJ91" s="29"/>
      <c r="AK91" s="29"/>
      <c r="AL91" s="29"/>
      <c r="AM91" s="29" t="s">
        <v>116</v>
      </c>
      <c r="AN91" s="29"/>
      <c r="AO91" s="29"/>
      <c r="AP91" s="29"/>
      <c r="AQ91" s="29"/>
      <c r="AR91" s="29"/>
      <c r="AS91" s="29"/>
      <c r="AT91" s="29" t="s">
        <v>116</v>
      </c>
      <c r="AU91" s="29"/>
      <c r="AV91" s="29"/>
      <c r="AW91" s="29"/>
      <c r="AX91" s="29"/>
      <c r="AY91" s="29"/>
      <c r="AZ91" s="81"/>
      <c r="BA91" s="29"/>
      <c r="BB91" s="29"/>
      <c r="BC91" s="29"/>
      <c r="BD91" s="43">
        <f t="shared" si="10"/>
        <v>0</v>
      </c>
      <c r="BE91" s="29"/>
      <c r="BF91" s="29"/>
      <c r="BG91" s="29"/>
      <c r="BH91" s="32">
        <v>0.8</v>
      </c>
      <c r="BI91" s="29"/>
      <c r="BJ91" s="29"/>
      <c r="BK91" s="29"/>
      <c r="BL91" s="29"/>
      <c r="BM91" s="43">
        <f t="shared" si="11"/>
        <v>0</v>
      </c>
      <c r="BN91" s="33"/>
      <c r="BO91" s="29"/>
      <c r="BP91" s="29"/>
      <c r="BQ91" s="29"/>
      <c r="BR91" s="29"/>
      <c r="BS91" s="29"/>
      <c r="BT91" s="29"/>
      <c r="BU91" s="33"/>
      <c r="BV91" s="29"/>
      <c r="BW91" s="29"/>
      <c r="BX91" s="29"/>
      <c r="BY91" s="29"/>
      <c r="BZ91" s="29"/>
      <c r="CA91" s="29"/>
      <c r="CB91" s="29"/>
      <c r="CC91" s="29"/>
      <c r="CD91" s="29"/>
      <c r="CE91" s="29"/>
      <c r="CF91" s="29"/>
      <c r="CG91" s="29"/>
      <c r="CH91" s="29"/>
      <c r="CI91" s="29"/>
      <c r="CJ91" s="29"/>
      <c r="CK91" s="29"/>
      <c r="CL91" s="29"/>
      <c r="CM91" s="29"/>
      <c r="CN91" s="29"/>
      <c r="CO91" s="29"/>
    </row>
    <row r="92" spans="1:93" s="42" customFormat="1" ht="141.75" customHeight="1" x14ac:dyDescent="0.25">
      <c r="A92" s="85" t="s">
        <v>125</v>
      </c>
      <c r="B92" s="29"/>
      <c r="C92" s="29"/>
      <c r="D92" s="29"/>
      <c r="E92" s="86"/>
      <c r="F92" s="29"/>
      <c r="G92" s="29"/>
      <c r="H92" s="29" t="s">
        <v>631</v>
      </c>
      <c r="I92" s="30"/>
      <c r="J92" s="31" t="s">
        <v>210</v>
      </c>
      <c r="K92" s="31" t="s">
        <v>109</v>
      </c>
      <c r="L92" s="29" t="s">
        <v>438</v>
      </c>
      <c r="M92" s="29"/>
      <c r="N92" s="29"/>
      <c r="O92" s="29"/>
      <c r="P92" s="29"/>
      <c r="Q92" s="29">
        <v>0</v>
      </c>
      <c r="R92" s="29">
        <v>0</v>
      </c>
      <c r="S92" s="29">
        <v>0</v>
      </c>
      <c r="T92" s="29">
        <v>0</v>
      </c>
      <c r="U92" s="29">
        <v>0</v>
      </c>
      <c r="V92" s="29">
        <v>0</v>
      </c>
      <c r="W92" s="29">
        <v>0</v>
      </c>
      <c r="X92" s="29">
        <v>0</v>
      </c>
      <c r="Y92" s="29">
        <v>0</v>
      </c>
      <c r="Z92" s="29">
        <v>0</v>
      </c>
      <c r="AA92" s="29">
        <v>0</v>
      </c>
      <c r="AB92" s="29">
        <v>0</v>
      </c>
      <c r="AC92" s="29" t="s">
        <v>632</v>
      </c>
      <c r="AD92" s="33" t="s">
        <v>113</v>
      </c>
      <c r="AE92" s="33" t="s">
        <v>137</v>
      </c>
      <c r="AF92" s="29" t="s">
        <v>488</v>
      </c>
      <c r="AG92" s="29" t="s">
        <v>625</v>
      </c>
      <c r="AH92" s="29"/>
      <c r="AI92" s="29"/>
      <c r="AJ92" s="29"/>
      <c r="AK92" s="29"/>
      <c r="AL92" s="29"/>
      <c r="AM92" s="29" t="s">
        <v>116</v>
      </c>
      <c r="AN92" s="29"/>
      <c r="AO92" s="29"/>
      <c r="AP92" s="29"/>
      <c r="AQ92" s="29"/>
      <c r="AR92" s="29"/>
      <c r="AS92" s="29"/>
      <c r="AT92" s="29" t="s">
        <v>116</v>
      </c>
      <c r="AU92" s="29"/>
      <c r="AV92" s="29"/>
      <c r="AW92" s="29"/>
      <c r="AX92" s="29"/>
      <c r="AY92" s="29"/>
      <c r="AZ92" s="81"/>
      <c r="BA92" s="29"/>
      <c r="BB92" s="29"/>
      <c r="BC92" s="29"/>
      <c r="BD92" s="43">
        <f t="shared" si="10"/>
        <v>0</v>
      </c>
      <c r="BE92" s="29"/>
      <c r="BF92" s="29"/>
      <c r="BG92" s="29"/>
      <c r="BH92" s="32">
        <v>0.8</v>
      </c>
      <c r="BI92" s="29"/>
      <c r="BJ92" s="29"/>
      <c r="BK92" s="29"/>
      <c r="BL92" s="29"/>
      <c r="BM92" s="43">
        <f t="shared" si="11"/>
        <v>0</v>
      </c>
      <c r="BN92" s="33"/>
      <c r="BO92" s="29"/>
      <c r="BP92" s="29"/>
      <c r="BQ92" s="29"/>
      <c r="BR92" s="29"/>
      <c r="BS92" s="29"/>
      <c r="BT92" s="29"/>
      <c r="BU92" s="33"/>
      <c r="BV92" s="29"/>
      <c r="BW92" s="29"/>
      <c r="BX92" s="29"/>
      <c r="BY92" s="29"/>
      <c r="BZ92" s="29"/>
      <c r="CA92" s="29"/>
      <c r="CB92" s="29"/>
      <c r="CC92" s="29"/>
      <c r="CD92" s="29"/>
      <c r="CE92" s="29"/>
      <c r="CF92" s="29"/>
      <c r="CG92" s="29"/>
      <c r="CH92" s="29"/>
      <c r="CI92" s="29"/>
      <c r="CJ92" s="29"/>
      <c r="CK92" s="29"/>
      <c r="CL92" s="29"/>
      <c r="CM92" s="29"/>
      <c r="CN92" s="29"/>
      <c r="CO92" s="29"/>
    </row>
    <row r="93" spans="1:93" s="42" customFormat="1" ht="120.75" customHeight="1" x14ac:dyDescent="0.25">
      <c r="A93" s="85" t="s">
        <v>125</v>
      </c>
      <c r="B93" s="29"/>
      <c r="C93" s="29"/>
      <c r="D93" s="29"/>
      <c r="E93" s="86"/>
      <c r="F93" s="29"/>
      <c r="G93" s="29"/>
      <c r="H93" s="29" t="s">
        <v>633</v>
      </c>
      <c r="I93" s="30"/>
      <c r="J93" s="31" t="s">
        <v>210</v>
      </c>
      <c r="K93" s="31" t="s">
        <v>109</v>
      </c>
      <c r="L93" s="29" t="s">
        <v>438</v>
      </c>
      <c r="M93" s="29"/>
      <c r="N93" s="29"/>
      <c r="O93" s="29"/>
      <c r="P93" s="29"/>
      <c r="Q93" s="29">
        <v>0</v>
      </c>
      <c r="R93" s="29">
        <v>0</v>
      </c>
      <c r="S93" s="29">
        <v>0</v>
      </c>
      <c r="T93" s="29">
        <v>0</v>
      </c>
      <c r="U93" s="29">
        <v>0</v>
      </c>
      <c r="V93" s="29">
        <v>0</v>
      </c>
      <c r="W93" s="29">
        <v>0</v>
      </c>
      <c r="X93" s="29">
        <v>0</v>
      </c>
      <c r="Y93" s="29">
        <v>0</v>
      </c>
      <c r="Z93" s="29">
        <v>0</v>
      </c>
      <c r="AA93" s="29">
        <v>0</v>
      </c>
      <c r="AB93" s="29">
        <v>0</v>
      </c>
      <c r="AC93" s="29" t="s">
        <v>634</v>
      </c>
      <c r="AD93" s="33" t="s">
        <v>113</v>
      </c>
      <c r="AE93" s="33" t="s">
        <v>137</v>
      </c>
      <c r="AF93" s="29" t="s">
        <v>488</v>
      </c>
      <c r="AG93" s="29" t="s">
        <v>625</v>
      </c>
      <c r="AH93" s="29"/>
      <c r="AI93" s="29"/>
      <c r="AJ93" s="29"/>
      <c r="AK93" s="29"/>
      <c r="AL93" s="29"/>
      <c r="AM93" s="29" t="s">
        <v>116</v>
      </c>
      <c r="AN93" s="29"/>
      <c r="AO93" s="29"/>
      <c r="AP93" s="29"/>
      <c r="AQ93" s="29"/>
      <c r="AR93" s="29"/>
      <c r="AS93" s="29"/>
      <c r="AT93" s="29" t="s">
        <v>116</v>
      </c>
      <c r="AU93" s="29"/>
      <c r="AV93" s="29"/>
      <c r="AW93" s="29"/>
      <c r="AX93" s="29"/>
      <c r="AY93" s="29"/>
      <c r="AZ93" s="81"/>
      <c r="BA93" s="29"/>
      <c r="BB93" s="29"/>
      <c r="BC93" s="29"/>
      <c r="BD93" s="43">
        <f t="shared" si="10"/>
        <v>0</v>
      </c>
      <c r="BE93" s="29"/>
      <c r="BF93" s="29"/>
      <c r="BG93" s="29"/>
      <c r="BH93" s="32">
        <v>0.8</v>
      </c>
      <c r="BI93" s="29"/>
      <c r="BJ93" s="29"/>
      <c r="BK93" s="29"/>
      <c r="BL93" s="29"/>
      <c r="BM93" s="43">
        <f t="shared" si="11"/>
        <v>0</v>
      </c>
      <c r="BN93" s="33"/>
      <c r="BO93" s="29"/>
      <c r="BP93" s="29"/>
      <c r="BQ93" s="29"/>
      <c r="BR93" s="29"/>
      <c r="BS93" s="29"/>
      <c r="BT93" s="29"/>
      <c r="BU93" s="33"/>
      <c r="BV93" s="29"/>
      <c r="BW93" s="29"/>
      <c r="BX93" s="29"/>
      <c r="BY93" s="29"/>
      <c r="BZ93" s="29"/>
      <c r="CA93" s="29"/>
      <c r="CB93" s="29"/>
      <c r="CC93" s="29"/>
      <c r="CD93" s="29"/>
      <c r="CE93" s="29"/>
      <c r="CF93" s="29"/>
      <c r="CG93" s="29"/>
      <c r="CH93" s="29"/>
      <c r="CI93" s="29"/>
      <c r="CJ93" s="29"/>
      <c r="CK93" s="29"/>
      <c r="CL93" s="29"/>
      <c r="CM93" s="29"/>
      <c r="CN93" s="29"/>
      <c r="CO93" s="29"/>
    </row>
    <row r="94" spans="1:93" s="42" customFormat="1" ht="107.25" customHeight="1" x14ac:dyDescent="0.25">
      <c r="A94" s="85" t="s">
        <v>125</v>
      </c>
      <c r="B94" s="29"/>
      <c r="C94" s="29"/>
      <c r="D94" s="29"/>
      <c r="E94" s="86"/>
      <c r="F94" s="29"/>
      <c r="G94" s="29"/>
      <c r="H94" s="29" t="s">
        <v>635</v>
      </c>
      <c r="I94" s="30"/>
      <c r="J94" s="31" t="s">
        <v>210</v>
      </c>
      <c r="K94" s="31" t="s">
        <v>109</v>
      </c>
      <c r="L94" s="29" t="s">
        <v>438</v>
      </c>
      <c r="M94" s="29"/>
      <c r="N94" s="29"/>
      <c r="O94" s="29"/>
      <c r="P94" s="29"/>
      <c r="Q94" s="29">
        <v>10</v>
      </c>
      <c r="R94" s="29">
        <v>0</v>
      </c>
      <c r="S94" s="29">
        <v>0</v>
      </c>
      <c r="T94" s="29">
        <v>10</v>
      </c>
      <c r="U94" s="29">
        <v>0</v>
      </c>
      <c r="V94" s="29">
        <v>0</v>
      </c>
      <c r="W94" s="29">
        <v>0</v>
      </c>
      <c r="X94" s="29">
        <v>10</v>
      </c>
      <c r="Y94" s="29">
        <v>0</v>
      </c>
      <c r="Z94" s="29">
        <v>0</v>
      </c>
      <c r="AA94" s="29">
        <v>0</v>
      </c>
      <c r="AB94" s="29">
        <v>0</v>
      </c>
      <c r="AC94" s="29" t="s">
        <v>636</v>
      </c>
      <c r="AD94" s="33" t="s">
        <v>113</v>
      </c>
      <c r="AE94" s="33" t="s">
        <v>137</v>
      </c>
      <c r="AF94" s="29" t="s">
        <v>488</v>
      </c>
      <c r="AG94" s="29" t="s">
        <v>625</v>
      </c>
      <c r="AH94" s="29"/>
      <c r="AI94" s="29"/>
      <c r="AJ94" s="29"/>
      <c r="AK94" s="29"/>
      <c r="AL94" s="29"/>
      <c r="AM94" s="29" t="s">
        <v>116</v>
      </c>
      <c r="AN94" s="29"/>
      <c r="AO94" s="29"/>
      <c r="AP94" s="29"/>
      <c r="AQ94" s="29"/>
      <c r="AR94" s="29"/>
      <c r="AS94" s="29"/>
      <c r="AT94" s="29" t="s">
        <v>116</v>
      </c>
      <c r="AU94" s="29"/>
      <c r="AV94" s="29"/>
      <c r="AW94" s="29"/>
      <c r="AX94" s="29"/>
      <c r="AY94" s="29"/>
      <c r="AZ94" s="81"/>
      <c r="BA94" s="29"/>
      <c r="BB94" s="29"/>
      <c r="BC94" s="29"/>
      <c r="BD94" s="43">
        <f t="shared" si="10"/>
        <v>0</v>
      </c>
      <c r="BE94" s="29"/>
      <c r="BF94" s="29"/>
      <c r="BG94" s="29"/>
      <c r="BH94" s="32">
        <v>0.8</v>
      </c>
      <c r="BI94" s="29"/>
      <c r="BJ94" s="29"/>
      <c r="BK94" s="29"/>
      <c r="BL94" s="29"/>
      <c r="BM94" s="43">
        <f t="shared" si="11"/>
        <v>0</v>
      </c>
      <c r="BN94" s="33"/>
      <c r="BO94" s="29"/>
      <c r="BP94" s="29"/>
      <c r="BQ94" s="29"/>
      <c r="BR94" s="29"/>
      <c r="BS94" s="29"/>
      <c r="BT94" s="29"/>
      <c r="BU94" s="33"/>
      <c r="BV94" s="29"/>
      <c r="BW94" s="29"/>
      <c r="BX94" s="29"/>
      <c r="BY94" s="29"/>
      <c r="BZ94" s="29"/>
      <c r="CA94" s="29"/>
      <c r="CB94" s="29"/>
      <c r="CC94" s="29"/>
      <c r="CD94" s="29"/>
      <c r="CE94" s="29"/>
      <c r="CF94" s="29"/>
      <c r="CG94" s="29"/>
      <c r="CH94" s="29"/>
      <c r="CI94" s="29"/>
      <c r="CJ94" s="29"/>
      <c r="CK94" s="29"/>
      <c r="CL94" s="29"/>
      <c r="CM94" s="29"/>
      <c r="CN94" s="29"/>
      <c r="CO94" s="29"/>
    </row>
    <row r="95" spans="1:93" s="42" customFormat="1" ht="113.25" customHeight="1" x14ac:dyDescent="0.25">
      <c r="A95" s="85" t="s">
        <v>125</v>
      </c>
      <c r="B95" s="29"/>
      <c r="C95" s="29"/>
      <c r="D95" s="29"/>
      <c r="E95" s="86"/>
      <c r="F95" s="29"/>
      <c r="G95" s="29"/>
      <c r="H95" s="29" t="s">
        <v>637</v>
      </c>
      <c r="I95" s="30"/>
      <c r="J95" s="31" t="s">
        <v>210</v>
      </c>
      <c r="K95" s="31" t="s">
        <v>109</v>
      </c>
      <c r="L95" s="29" t="s">
        <v>438</v>
      </c>
      <c r="M95" s="29"/>
      <c r="N95" s="29"/>
      <c r="O95" s="29"/>
      <c r="P95" s="29"/>
      <c r="Q95" s="29">
        <v>2</v>
      </c>
      <c r="R95" s="29">
        <v>2</v>
      </c>
      <c r="S95" s="29">
        <v>2</v>
      </c>
      <c r="T95" s="29">
        <v>2</v>
      </c>
      <c r="U95" s="29">
        <v>2</v>
      </c>
      <c r="V95" s="29">
        <v>2</v>
      </c>
      <c r="W95" s="29">
        <v>2</v>
      </c>
      <c r="X95" s="29">
        <v>2</v>
      </c>
      <c r="Y95" s="29">
        <v>2</v>
      </c>
      <c r="Z95" s="29">
        <v>2</v>
      </c>
      <c r="AA95" s="29">
        <v>2</v>
      </c>
      <c r="AB95" s="29">
        <v>0</v>
      </c>
      <c r="AC95" s="29" t="s">
        <v>638</v>
      </c>
      <c r="AD95" s="33" t="s">
        <v>113</v>
      </c>
      <c r="AE95" s="33" t="s">
        <v>137</v>
      </c>
      <c r="AF95" s="29" t="s">
        <v>488</v>
      </c>
      <c r="AG95" s="29" t="s">
        <v>625</v>
      </c>
      <c r="AH95" s="29"/>
      <c r="AI95" s="29"/>
      <c r="AJ95" s="29"/>
      <c r="AK95" s="29"/>
      <c r="AL95" s="29"/>
      <c r="AM95" s="29" t="s">
        <v>116</v>
      </c>
      <c r="AN95" s="29"/>
      <c r="AO95" s="29"/>
      <c r="AP95" s="29"/>
      <c r="AQ95" s="29"/>
      <c r="AR95" s="29"/>
      <c r="AS95" s="29"/>
      <c r="AT95" s="29" t="s">
        <v>116</v>
      </c>
      <c r="AU95" s="29"/>
      <c r="AV95" s="29"/>
      <c r="AW95" s="29"/>
      <c r="AX95" s="29"/>
      <c r="AY95" s="29"/>
      <c r="AZ95" s="81"/>
      <c r="BA95" s="29"/>
      <c r="BB95" s="29"/>
      <c r="BC95" s="29"/>
      <c r="BD95" s="43">
        <f t="shared" si="10"/>
        <v>0</v>
      </c>
      <c r="BE95" s="29"/>
      <c r="BF95" s="29"/>
      <c r="BG95" s="29"/>
      <c r="BH95" s="32">
        <v>0.9</v>
      </c>
      <c r="BI95" s="29"/>
      <c r="BJ95" s="29"/>
      <c r="BK95" s="29"/>
      <c r="BL95" s="29"/>
      <c r="BM95" s="43">
        <f t="shared" si="11"/>
        <v>0</v>
      </c>
      <c r="BN95" s="33"/>
      <c r="BO95" s="29"/>
      <c r="BP95" s="29"/>
      <c r="BQ95" s="29"/>
      <c r="BR95" s="29"/>
      <c r="BS95" s="29"/>
      <c r="BT95" s="29"/>
      <c r="BU95" s="33"/>
      <c r="BV95" s="29"/>
      <c r="BW95" s="29"/>
      <c r="BX95" s="29"/>
      <c r="BY95" s="29"/>
      <c r="BZ95" s="29"/>
      <c r="CA95" s="29"/>
      <c r="CB95" s="29"/>
      <c r="CC95" s="29"/>
      <c r="CD95" s="29"/>
      <c r="CE95" s="29"/>
      <c r="CF95" s="29"/>
      <c r="CG95" s="29"/>
      <c r="CH95" s="29"/>
      <c r="CI95" s="29"/>
      <c r="CJ95" s="29"/>
      <c r="CK95" s="29"/>
      <c r="CL95" s="29"/>
      <c r="CM95" s="29"/>
      <c r="CN95" s="29"/>
      <c r="CO95" s="29"/>
    </row>
    <row r="96" spans="1:93" s="42" customFormat="1" ht="104.25" customHeight="1" x14ac:dyDescent="0.25">
      <c r="A96" s="85" t="s">
        <v>125</v>
      </c>
      <c r="B96" s="29"/>
      <c r="C96" s="29"/>
      <c r="D96" s="29"/>
      <c r="E96" s="86"/>
      <c r="F96" s="29"/>
      <c r="G96" s="29"/>
      <c r="H96" s="29" t="s">
        <v>639</v>
      </c>
      <c r="I96" s="30"/>
      <c r="J96" s="31" t="s">
        <v>210</v>
      </c>
      <c r="K96" s="31" t="s">
        <v>109</v>
      </c>
      <c r="L96" s="29" t="s">
        <v>438</v>
      </c>
      <c r="M96" s="29"/>
      <c r="N96" s="29"/>
      <c r="O96" s="29"/>
      <c r="P96" s="29"/>
      <c r="Q96" s="29">
        <v>0</v>
      </c>
      <c r="R96" s="29">
        <v>0</v>
      </c>
      <c r="S96" s="29">
        <v>0</v>
      </c>
      <c r="T96" s="29">
        <v>4</v>
      </c>
      <c r="U96" s="29">
        <v>0</v>
      </c>
      <c r="V96" s="29">
        <v>2</v>
      </c>
      <c r="W96" s="29">
        <v>0</v>
      </c>
      <c r="X96" s="29">
        <v>2</v>
      </c>
      <c r="Y96" s="29">
        <v>0</v>
      </c>
      <c r="Z96" s="29">
        <v>2</v>
      </c>
      <c r="AA96" s="29">
        <v>0</v>
      </c>
      <c r="AB96" s="29">
        <v>0</v>
      </c>
      <c r="AC96" s="29" t="s">
        <v>640</v>
      </c>
      <c r="AD96" s="33" t="s">
        <v>113</v>
      </c>
      <c r="AE96" s="33" t="s">
        <v>137</v>
      </c>
      <c r="AF96" s="29" t="s">
        <v>488</v>
      </c>
      <c r="AG96" s="29" t="s">
        <v>625</v>
      </c>
      <c r="AH96" s="29"/>
      <c r="AI96" s="29"/>
      <c r="AJ96" s="29"/>
      <c r="AK96" s="29"/>
      <c r="AL96" s="29"/>
      <c r="AM96" s="29" t="s">
        <v>116</v>
      </c>
      <c r="AN96" s="29"/>
      <c r="AO96" s="29"/>
      <c r="AP96" s="29"/>
      <c r="AQ96" s="29"/>
      <c r="AR96" s="29"/>
      <c r="AS96" s="29"/>
      <c r="AT96" s="29" t="s">
        <v>116</v>
      </c>
      <c r="AU96" s="29"/>
      <c r="AV96" s="29"/>
      <c r="AW96" s="29"/>
      <c r="AX96" s="29"/>
      <c r="AY96" s="29"/>
      <c r="AZ96" s="81"/>
      <c r="BA96" s="29"/>
      <c r="BB96" s="29"/>
      <c r="BC96" s="29"/>
      <c r="BD96" s="43">
        <f t="shared" si="10"/>
        <v>0</v>
      </c>
      <c r="BE96" s="29"/>
      <c r="BF96" s="29"/>
      <c r="BG96" s="29"/>
      <c r="BH96" s="32">
        <v>0.9</v>
      </c>
      <c r="BI96" s="29"/>
      <c r="BJ96" s="29"/>
      <c r="BK96" s="29"/>
      <c r="BL96" s="29"/>
      <c r="BM96" s="43">
        <f t="shared" si="11"/>
        <v>0</v>
      </c>
      <c r="BN96" s="33"/>
      <c r="BO96" s="29"/>
      <c r="BP96" s="29"/>
      <c r="BQ96" s="29"/>
      <c r="BR96" s="29"/>
      <c r="BS96" s="29"/>
      <c r="BT96" s="29"/>
      <c r="BU96" s="33"/>
      <c r="BV96" s="29"/>
      <c r="BW96" s="29"/>
      <c r="BX96" s="29"/>
      <c r="BY96" s="29"/>
      <c r="BZ96" s="29"/>
      <c r="CA96" s="29"/>
      <c r="CB96" s="29"/>
      <c r="CC96" s="29"/>
      <c r="CD96" s="29"/>
      <c r="CE96" s="29"/>
      <c r="CF96" s="29"/>
      <c r="CG96" s="29"/>
      <c r="CH96" s="29"/>
      <c r="CI96" s="29"/>
      <c r="CJ96" s="29"/>
      <c r="CK96" s="29"/>
      <c r="CL96" s="29"/>
      <c r="CM96" s="29"/>
      <c r="CN96" s="29"/>
      <c r="CO96" s="29"/>
    </row>
    <row r="97" spans="1:93" s="42" customFormat="1" ht="111" customHeight="1" x14ac:dyDescent="0.25">
      <c r="A97" s="85" t="s">
        <v>125</v>
      </c>
      <c r="B97" s="29"/>
      <c r="C97" s="29"/>
      <c r="D97" s="29"/>
      <c r="E97" s="86"/>
      <c r="F97" s="29"/>
      <c r="G97" s="29"/>
      <c r="H97" s="29" t="s">
        <v>641</v>
      </c>
      <c r="I97" s="30"/>
      <c r="J97" s="31" t="s">
        <v>210</v>
      </c>
      <c r="K97" s="31" t="s">
        <v>109</v>
      </c>
      <c r="L97" s="29" t="s">
        <v>438</v>
      </c>
      <c r="M97" s="29"/>
      <c r="N97" s="29"/>
      <c r="O97" s="29"/>
      <c r="P97" s="29"/>
      <c r="Q97" s="29">
        <v>0</v>
      </c>
      <c r="R97" s="29">
        <v>0</v>
      </c>
      <c r="S97" s="29">
        <v>0</v>
      </c>
      <c r="T97" s="29">
        <v>1</v>
      </c>
      <c r="U97" s="29">
        <v>0</v>
      </c>
      <c r="V97" s="29">
        <v>0</v>
      </c>
      <c r="W97" s="29">
        <v>0</v>
      </c>
      <c r="X97" s="29">
        <v>0</v>
      </c>
      <c r="Y97" s="29">
        <v>0</v>
      </c>
      <c r="Z97" s="29">
        <v>0</v>
      </c>
      <c r="AA97" s="29">
        <v>0</v>
      </c>
      <c r="AB97" s="29">
        <v>0</v>
      </c>
      <c r="AC97" s="29" t="s">
        <v>642</v>
      </c>
      <c r="AD97" s="33" t="s">
        <v>113</v>
      </c>
      <c r="AE97" s="33" t="s">
        <v>137</v>
      </c>
      <c r="AF97" s="29" t="s">
        <v>488</v>
      </c>
      <c r="AG97" s="29" t="s">
        <v>625</v>
      </c>
      <c r="AH97" s="29"/>
      <c r="AI97" s="29"/>
      <c r="AJ97" s="29"/>
      <c r="AK97" s="29"/>
      <c r="AL97" s="29"/>
      <c r="AM97" s="29" t="s">
        <v>116</v>
      </c>
      <c r="AN97" s="29"/>
      <c r="AO97" s="29"/>
      <c r="AP97" s="29"/>
      <c r="AQ97" s="29"/>
      <c r="AR97" s="29"/>
      <c r="AS97" s="29"/>
      <c r="AT97" s="29" t="s">
        <v>116</v>
      </c>
      <c r="AU97" s="29"/>
      <c r="AV97" s="29"/>
      <c r="AW97" s="29"/>
      <c r="AX97" s="29"/>
      <c r="AY97" s="29"/>
      <c r="AZ97" s="81"/>
      <c r="BA97" s="29"/>
      <c r="BB97" s="29"/>
      <c r="BC97" s="29"/>
      <c r="BD97" s="43">
        <f t="shared" si="10"/>
        <v>0</v>
      </c>
      <c r="BE97" s="29"/>
      <c r="BF97" s="29"/>
      <c r="BG97" s="29"/>
      <c r="BH97" s="32">
        <v>0.9</v>
      </c>
      <c r="BI97" s="29"/>
      <c r="BJ97" s="29"/>
      <c r="BK97" s="29"/>
      <c r="BL97" s="29"/>
      <c r="BM97" s="43">
        <f t="shared" si="11"/>
        <v>0</v>
      </c>
      <c r="BN97" s="33"/>
      <c r="BO97" s="29"/>
      <c r="BP97" s="29"/>
      <c r="BQ97" s="29"/>
      <c r="BR97" s="29"/>
      <c r="BS97" s="29"/>
      <c r="BT97" s="29"/>
      <c r="BU97" s="33"/>
      <c r="BV97" s="29"/>
      <c r="BW97" s="29"/>
      <c r="BX97" s="29"/>
      <c r="BY97" s="29"/>
      <c r="BZ97" s="29"/>
      <c r="CA97" s="29"/>
      <c r="CB97" s="29"/>
      <c r="CC97" s="29"/>
      <c r="CD97" s="29"/>
      <c r="CE97" s="29"/>
      <c r="CF97" s="29"/>
      <c r="CG97" s="29"/>
      <c r="CH97" s="29"/>
      <c r="CI97" s="29"/>
      <c r="CJ97" s="29"/>
      <c r="CK97" s="29"/>
      <c r="CL97" s="29"/>
      <c r="CM97" s="29"/>
      <c r="CN97" s="29"/>
      <c r="CO97" s="29"/>
    </row>
    <row r="98" spans="1:93" s="42" customFormat="1" ht="147.75" x14ac:dyDescent="0.25">
      <c r="A98" s="85" t="s">
        <v>125</v>
      </c>
      <c r="B98" s="29"/>
      <c r="C98" s="29"/>
      <c r="D98" s="29"/>
      <c r="E98" s="86"/>
      <c r="F98" s="29"/>
      <c r="G98" s="29"/>
      <c r="H98" s="29" t="s">
        <v>643</v>
      </c>
      <c r="I98" s="30"/>
      <c r="J98" s="31" t="s">
        <v>210</v>
      </c>
      <c r="K98" s="31" t="s">
        <v>109</v>
      </c>
      <c r="L98" s="29" t="s">
        <v>438</v>
      </c>
      <c r="M98" s="29"/>
      <c r="N98" s="29"/>
      <c r="O98" s="29"/>
      <c r="P98" s="29"/>
      <c r="Q98" s="29">
        <v>0</v>
      </c>
      <c r="R98" s="29">
        <v>0</v>
      </c>
      <c r="S98" s="62">
        <v>38</v>
      </c>
      <c r="T98" s="62">
        <v>60</v>
      </c>
      <c r="U98" s="62">
        <v>45</v>
      </c>
      <c r="V98" s="62">
        <v>73</v>
      </c>
      <c r="W98" s="62">
        <v>54</v>
      </c>
      <c r="X98" s="62">
        <v>48</v>
      </c>
      <c r="Y98" s="62">
        <v>25</v>
      </c>
      <c r="Z98" s="62">
        <v>27</v>
      </c>
      <c r="AA98" s="62">
        <v>30</v>
      </c>
      <c r="AB98" s="29">
        <v>0</v>
      </c>
      <c r="AC98" s="29" t="s">
        <v>644</v>
      </c>
      <c r="AD98" s="33" t="s">
        <v>113</v>
      </c>
      <c r="AE98" s="33" t="s">
        <v>137</v>
      </c>
      <c r="AF98" s="29" t="s">
        <v>488</v>
      </c>
      <c r="AG98" s="29" t="s">
        <v>645</v>
      </c>
      <c r="AH98" s="29" t="s">
        <v>646</v>
      </c>
      <c r="AI98" s="29"/>
      <c r="AJ98" s="29"/>
      <c r="AK98" s="29"/>
      <c r="AL98" s="29"/>
      <c r="AM98" s="29" t="s">
        <v>116</v>
      </c>
      <c r="AN98" s="29"/>
      <c r="AO98" s="29"/>
      <c r="AP98" s="29"/>
      <c r="AQ98" s="29"/>
      <c r="AR98" s="29"/>
      <c r="AS98" s="29"/>
      <c r="AT98" s="29" t="s">
        <v>116</v>
      </c>
      <c r="AU98" s="29"/>
      <c r="AV98" s="29"/>
      <c r="AW98" s="29"/>
      <c r="AX98" s="29"/>
      <c r="AY98" s="29"/>
      <c r="AZ98" s="81"/>
      <c r="BA98" s="29"/>
      <c r="BB98" s="29"/>
      <c r="BC98" s="29"/>
      <c r="BD98" s="43">
        <f t="shared" si="10"/>
        <v>0</v>
      </c>
      <c r="BE98" s="29"/>
      <c r="BF98" s="29"/>
      <c r="BG98" s="29"/>
      <c r="BH98" s="32">
        <v>0.9</v>
      </c>
      <c r="BI98" s="29"/>
      <c r="BJ98" s="29"/>
      <c r="BK98" s="29"/>
      <c r="BL98" s="29"/>
      <c r="BM98" s="43">
        <f t="shared" si="11"/>
        <v>0</v>
      </c>
      <c r="BN98" s="33"/>
      <c r="BO98" s="29"/>
      <c r="BP98" s="29"/>
      <c r="BQ98" s="29"/>
      <c r="BR98" s="29"/>
      <c r="BS98" s="29"/>
      <c r="BT98" s="29"/>
      <c r="BU98" s="33"/>
      <c r="BV98" s="29"/>
      <c r="BW98" s="29"/>
      <c r="BX98" s="29"/>
      <c r="BY98" s="29"/>
      <c r="BZ98" s="29"/>
      <c r="CA98" s="29"/>
      <c r="CB98" s="29"/>
      <c r="CC98" s="29"/>
      <c r="CD98" s="29"/>
      <c r="CE98" s="29"/>
      <c r="CF98" s="29"/>
      <c r="CG98" s="29"/>
      <c r="CH98" s="29"/>
      <c r="CI98" s="29"/>
      <c r="CJ98" s="29"/>
      <c r="CK98" s="29"/>
      <c r="CL98" s="29"/>
      <c r="CM98" s="29"/>
      <c r="CN98" s="29"/>
      <c r="CO98" s="29"/>
    </row>
    <row r="99" spans="1:93" s="42" customFormat="1" ht="113.25" customHeight="1" x14ac:dyDescent="0.25">
      <c r="A99" s="85" t="s">
        <v>125</v>
      </c>
      <c r="B99" s="29"/>
      <c r="C99" s="29"/>
      <c r="D99" s="29"/>
      <c r="E99" s="86"/>
      <c r="F99" s="29"/>
      <c r="G99" s="29"/>
      <c r="H99" s="29" t="s">
        <v>645</v>
      </c>
      <c r="I99" s="30"/>
      <c r="J99" s="31" t="s">
        <v>210</v>
      </c>
      <c r="K99" s="31" t="s">
        <v>109</v>
      </c>
      <c r="L99" s="29" t="s">
        <v>438</v>
      </c>
      <c r="M99" s="29"/>
      <c r="N99" s="29"/>
      <c r="O99" s="29"/>
      <c r="P99" s="29"/>
      <c r="Q99" s="29">
        <v>0</v>
      </c>
      <c r="R99" s="29">
        <v>0</v>
      </c>
      <c r="S99" s="29">
        <v>0</v>
      </c>
      <c r="T99" s="29">
        <v>2</v>
      </c>
      <c r="U99" s="29">
        <v>5</v>
      </c>
      <c r="V99" s="29">
        <v>5</v>
      </c>
      <c r="W99" s="29">
        <v>4</v>
      </c>
      <c r="X99" s="29">
        <v>4</v>
      </c>
      <c r="Y99" s="29">
        <v>4</v>
      </c>
      <c r="Z99" s="29">
        <v>4</v>
      </c>
      <c r="AA99" s="29">
        <v>4</v>
      </c>
      <c r="AB99" s="29">
        <v>0</v>
      </c>
      <c r="AC99" s="29" t="s">
        <v>647</v>
      </c>
      <c r="AD99" s="33" t="s">
        <v>113</v>
      </c>
      <c r="AE99" s="33" t="s">
        <v>137</v>
      </c>
      <c r="AF99" s="29" t="s">
        <v>488</v>
      </c>
      <c r="AG99" s="29" t="s">
        <v>645</v>
      </c>
      <c r="AH99" s="29" t="s">
        <v>646</v>
      </c>
      <c r="AI99" s="29"/>
      <c r="AJ99" s="29"/>
      <c r="AK99" s="29"/>
      <c r="AL99" s="29"/>
      <c r="AM99" s="29" t="s">
        <v>116</v>
      </c>
      <c r="AN99" s="29"/>
      <c r="AO99" s="29"/>
      <c r="AP99" s="29"/>
      <c r="AQ99" s="29"/>
      <c r="AR99" s="29"/>
      <c r="AS99" s="29"/>
      <c r="AT99" s="29" t="s">
        <v>116</v>
      </c>
      <c r="AU99" s="29"/>
      <c r="AV99" s="29"/>
      <c r="AW99" s="29"/>
      <c r="AX99" s="29"/>
      <c r="AY99" s="29"/>
      <c r="AZ99" s="81"/>
      <c r="BA99" s="29"/>
      <c r="BB99" s="29"/>
      <c r="BC99" s="29"/>
      <c r="BD99" s="43">
        <f t="shared" si="10"/>
        <v>0</v>
      </c>
      <c r="BE99" s="29"/>
      <c r="BF99" s="29"/>
      <c r="BG99" s="29"/>
      <c r="BH99" s="32">
        <v>0.9</v>
      </c>
      <c r="BI99" s="29"/>
      <c r="BJ99" s="29"/>
      <c r="BK99" s="29"/>
      <c r="BL99" s="29"/>
      <c r="BM99" s="43">
        <f t="shared" si="11"/>
        <v>0</v>
      </c>
      <c r="BN99" s="33"/>
      <c r="BO99" s="29"/>
      <c r="BP99" s="29"/>
      <c r="BQ99" s="29"/>
      <c r="BR99" s="29"/>
      <c r="BS99" s="29"/>
      <c r="BT99" s="29"/>
      <c r="BU99" s="33"/>
      <c r="BV99" s="29"/>
      <c r="BW99" s="29"/>
      <c r="BX99" s="29"/>
      <c r="BY99" s="29"/>
      <c r="BZ99" s="29"/>
      <c r="CA99" s="29"/>
      <c r="CB99" s="29"/>
      <c r="CC99" s="29"/>
      <c r="CD99" s="29"/>
      <c r="CE99" s="29"/>
      <c r="CF99" s="29"/>
      <c r="CG99" s="29"/>
      <c r="CH99" s="29"/>
      <c r="CI99" s="29"/>
      <c r="CJ99" s="29"/>
      <c r="CK99" s="29"/>
      <c r="CL99" s="29"/>
      <c r="CM99" s="29"/>
      <c r="CN99" s="29"/>
      <c r="CO99" s="29"/>
    </row>
    <row r="100" spans="1:93" s="42" customFormat="1" ht="109.5" customHeight="1" x14ac:dyDescent="0.25">
      <c r="A100" s="85" t="s">
        <v>125</v>
      </c>
      <c r="B100" s="29" t="s">
        <v>433</v>
      </c>
      <c r="C100" s="29" t="s">
        <v>102</v>
      </c>
      <c r="D100" s="29" t="s">
        <v>103</v>
      </c>
      <c r="E100" s="86" t="s">
        <v>434</v>
      </c>
      <c r="F100" s="29" t="s">
        <v>435</v>
      </c>
      <c r="G100" s="29" t="s">
        <v>436</v>
      </c>
      <c r="H100" s="29" t="s">
        <v>648</v>
      </c>
      <c r="I100" s="30">
        <v>0.04</v>
      </c>
      <c r="J100" s="31" t="s">
        <v>108</v>
      </c>
      <c r="K100" s="31" t="s">
        <v>109</v>
      </c>
      <c r="L100" s="29" t="s">
        <v>438</v>
      </c>
      <c r="M100" s="29"/>
      <c r="N100" s="29"/>
      <c r="O100" s="29"/>
      <c r="P100" s="29"/>
      <c r="Q100" s="30">
        <v>0.95</v>
      </c>
      <c r="R100" s="30">
        <v>0.95</v>
      </c>
      <c r="S100" s="30">
        <v>0.95</v>
      </c>
      <c r="T100" s="30">
        <v>0.95</v>
      </c>
      <c r="U100" s="30">
        <v>0.95</v>
      </c>
      <c r="V100" s="30">
        <v>0.95</v>
      </c>
      <c r="W100" s="30">
        <v>0.95</v>
      </c>
      <c r="X100" s="30">
        <v>0.95</v>
      </c>
      <c r="Y100" s="30">
        <v>0.95</v>
      </c>
      <c r="Z100" s="30">
        <v>0.95</v>
      </c>
      <c r="AA100" s="30">
        <v>0.95</v>
      </c>
      <c r="AB100" s="30">
        <v>0.95</v>
      </c>
      <c r="AC100" s="29" t="s">
        <v>649</v>
      </c>
      <c r="AD100" s="33" t="s">
        <v>113</v>
      </c>
      <c r="AE100" s="33" t="s">
        <v>137</v>
      </c>
      <c r="AF100" s="29" t="s">
        <v>650</v>
      </c>
      <c r="AG100" s="29"/>
      <c r="AH100" s="29"/>
      <c r="AI100" s="29"/>
      <c r="AJ100" s="29" t="s">
        <v>116</v>
      </c>
      <c r="AK100" s="29"/>
      <c r="AL100" s="29"/>
      <c r="AM100" s="29" t="s">
        <v>116</v>
      </c>
      <c r="AN100" s="29"/>
      <c r="AO100" s="29"/>
      <c r="AP100" s="29"/>
      <c r="AQ100" s="29"/>
      <c r="AR100" s="29"/>
      <c r="AS100" s="29"/>
      <c r="AT100" s="29"/>
      <c r="AU100" s="29"/>
      <c r="AV100" s="29"/>
      <c r="AW100" s="29"/>
      <c r="AX100" s="29"/>
      <c r="AY100" s="29"/>
      <c r="AZ100" s="52">
        <v>0.89583842332437491</v>
      </c>
      <c r="BA100" s="52">
        <v>0.94650917122827238</v>
      </c>
      <c r="BB100" s="32">
        <v>0.94019607843137254</v>
      </c>
      <c r="BC100" s="29">
        <v>0</v>
      </c>
      <c r="BD100" s="43">
        <v>0.92751455766134006</v>
      </c>
      <c r="BE100" s="29"/>
      <c r="BF100" s="29"/>
      <c r="BG100" s="29"/>
      <c r="BH100" s="30">
        <v>0.95</v>
      </c>
      <c r="BI100" s="43">
        <v>0.21276162553953903</v>
      </c>
      <c r="BJ100" s="43">
        <v>0.22479592816671468</v>
      </c>
      <c r="BK100" s="32">
        <v>0.22329656862745098</v>
      </c>
      <c r="BL100" s="29">
        <v>0</v>
      </c>
      <c r="BM100" s="43">
        <v>0.66085412233370466</v>
      </c>
      <c r="BN100" s="55">
        <v>43200</v>
      </c>
      <c r="BO100" s="97">
        <v>11000</v>
      </c>
      <c r="BP100" s="97">
        <v>12279</v>
      </c>
      <c r="BQ100" s="73" t="s">
        <v>651</v>
      </c>
      <c r="BR100" s="73" t="s">
        <v>652</v>
      </c>
      <c r="BS100" s="73" t="s">
        <v>653</v>
      </c>
      <c r="BT100" s="73" t="s">
        <v>654</v>
      </c>
      <c r="BU100" s="55">
        <v>43290</v>
      </c>
      <c r="BV100" s="56">
        <v>9856</v>
      </c>
      <c r="BW100" s="56">
        <v>10413</v>
      </c>
      <c r="BX100" s="73" t="s">
        <v>655</v>
      </c>
      <c r="BY100" s="73" t="s">
        <v>652</v>
      </c>
      <c r="BZ100" s="73" t="s">
        <v>653</v>
      </c>
      <c r="CA100" s="73" t="s">
        <v>656</v>
      </c>
      <c r="CB100" s="40">
        <v>43375</v>
      </c>
      <c r="CC100" s="29">
        <v>9590</v>
      </c>
      <c r="CD100" s="29">
        <v>10200</v>
      </c>
      <c r="CE100" s="29" t="s">
        <v>657</v>
      </c>
      <c r="CF100" s="29" t="s">
        <v>652</v>
      </c>
      <c r="CG100" s="29" t="s">
        <v>111</v>
      </c>
      <c r="CH100" s="29" t="s">
        <v>656</v>
      </c>
      <c r="CI100" s="29"/>
      <c r="CJ100" s="29"/>
      <c r="CK100" s="29"/>
      <c r="CL100" s="29"/>
      <c r="CM100" s="29"/>
      <c r="CN100" s="29"/>
      <c r="CO100" s="29"/>
    </row>
    <row r="101" spans="1:93" s="72" customFormat="1" ht="110.25" customHeight="1" x14ac:dyDescent="0.25">
      <c r="A101" s="92" t="s">
        <v>125</v>
      </c>
      <c r="B101" s="58" t="s">
        <v>433</v>
      </c>
      <c r="C101" s="58" t="s">
        <v>102</v>
      </c>
      <c r="D101" s="58" t="s">
        <v>103</v>
      </c>
      <c r="E101" s="93" t="s">
        <v>434</v>
      </c>
      <c r="F101" s="58" t="s">
        <v>435</v>
      </c>
      <c r="G101" s="58" t="s">
        <v>658</v>
      </c>
      <c r="H101" s="58" t="s">
        <v>659</v>
      </c>
      <c r="I101" s="63">
        <v>0.05</v>
      </c>
      <c r="J101" s="64" t="s">
        <v>108</v>
      </c>
      <c r="K101" s="64" t="s">
        <v>109</v>
      </c>
      <c r="L101" s="58" t="s">
        <v>438</v>
      </c>
      <c r="M101" s="98">
        <v>1</v>
      </c>
      <c r="N101" s="98">
        <v>1</v>
      </c>
      <c r="O101" s="98">
        <v>1</v>
      </c>
      <c r="P101" s="98">
        <v>1</v>
      </c>
      <c r="Q101" s="67" t="s">
        <v>660</v>
      </c>
      <c r="R101" s="67" t="s">
        <v>660</v>
      </c>
      <c r="S101" s="67" t="s">
        <v>660</v>
      </c>
      <c r="T101" s="67" t="s">
        <v>660</v>
      </c>
      <c r="U101" s="67" t="s">
        <v>660</v>
      </c>
      <c r="V101" s="67" t="s">
        <v>660</v>
      </c>
      <c r="W101" s="67" t="s">
        <v>660</v>
      </c>
      <c r="X101" s="67" t="s">
        <v>660</v>
      </c>
      <c r="Y101" s="67" t="s">
        <v>660</v>
      </c>
      <c r="Z101" s="67" t="s">
        <v>660</v>
      </c>
      <c r="AA101" s="67" t="s">
        <v>660</v>
      </c>
      <c r="AB101" s="67" t="s">
        <v>660</v>
      </c>
      <c r="AC101" s="58" t="s">
        <v>661</v>
      </c>
      <c r="AD101" s="68" t="s">
        <v>113</v>
      </c>
      <c r="AE101" s="68" t="s">
        <v>137</v>
      </c>
      <c r="AF101" s="58" t="s">
        <v>662</v>
      </c>
      <c r="AG101" s="29"/>
      <c r="AH101" s="29"/>
      <c r="AI101" s="29"/>
      <c r="AJ101" s="99" t="s">
        <v>116</v>
      </c>
      <c r="AK101" s="99"/>
      <c r="AL101" s="99" t="s">
        <v>116</v>
      </c>
      <c r="AM101" s="99" t="s">
        <v>116</v>
      </c>
      <c r="AN101" s="29"/>
      <c r="AO101" s="29"/>
      <c r="AP101" s="29"/>
      <c r="AQ101" s="29"/>
      <c r="AR101" s="29"/>
      <c r="AS101" s="29"/>
      <c r="AT101" s="29"/>
      <c r="AU101" s="29"/>
      <c r="AV101" s="29"/>
      <c r="AW101" s="29"/>
      <c r="AX101" s="99"/>
      <c r="AY101" s="99"/>
      <c r="AZ101" s="100">
        <v>0.84540117416829741</v>
      </c>
      <c r="BA101" s="100">
        <v>0.82632093933463802</v>
      </c>
      <c r="BB101" s="67">
        <v>0.9393346379647749</v>
      </c>
      <c r="BC101" s="58">
        <v>0</v>
      </c>
      <c r="BD101" s="43">
        <v>0.87035225048923681</v>
      </c>
      <c r="BE101" s="58"/>
      <c r="BF101" s="58"/>
      <c r="BG101" s="58"/>
      <c r="BH101" s="101">
        <v>1</v>
      </c>
      <c r="BI101" s="71">
        <v>0.21135029354207435</v>
      </c>
      <c r="BJ101" s="71">
        <v>0.2065802348336595</v>
      </c>
      <c r="BK101" s="67">
        <v>0.23483365949119372</v>
      </c>
      <c r="BL101" s="58">
        <v>0</v>
      </c>
      <c r="BM101" s="71">
        <v>0.65276418786692758</v>
      </c>
      <c r="BN101" s="102">
        <v>43200</v>
      </c>
      <c r="BO101" s="103">
        <v>1728</v>
      </c>
      <c r="BP101" s="103">
        <v>2044</v>
      </c>
      <c r="BQ101" s="104" t="s">
        <v>663</v>
      </c>
      <c r="BR101" s="104" t="s">
        <v>664</v>
      </c>
      <c r="BS101" s="104" t="s">
        <v>304</v>
      </c>
      <c r="BT101" s="104" t="s">
        <v>111</v>
      </c>
      <c r="BU101" s="102">
        <v>43290</v>
      </c>
      <c r="BV101" s="105">
        <v>1689</v>
      </c>
      <c r="BW101" s="105">
        <v>2044</v>
      </c>
      <c r="BX101" s="104" t="s">
        <v>665</v>
      </c>
      <c r="BY101" s="104" t="s">
        <v>664</v>
      </c>
      <c r="BZ101" s="104" t="s">
        <v>304</v>
      </c>
      <c r="CA101" s="104" t="s">
        <v>111</v>
      </c>
      <c r="CB101" s="57">
        <v>43375</v>
      </c>
      <c r="CC101" s="58">
        <v>1920</v>
      </c>
      <c r="CD101" s="58">
        <v>2044</v>
      </c>
      <c r="CE101" s="58" t="s">
        <v>666</v>
      </c>
      <c r="CF101" s="58" t="s">
        <v>664</v>
      </c>
      <c r="CG101" s="58" t="s">
        <v>304</v>
      </c>
      <c r="CH101" s="58" t="s">
        <v>111</v>
      </c>
      <c r="CI101" s="58"/>
      <c r="CJ101" s="58"/>
      <c r="CK101" s="58"/>
      <c r="CL101" s="58"/>
      <c r="CM101" s="58"/>
      <c r="CN101" s="58"/>
      <c r="CO101" s="58"/>
    </row>
    <row r="102" spans="1:93" s="42" customFormat="1" ht="105.75" customHeight="1" x14ac:dyDescent="0.25">
      <c r="A102" s="85" t="s">
        <v>125</v>
      </c>
      <c r="B102" s="29" t="s">
        <v>433</v>
      </c>
      <c r="C102" s="29" t="s">
        <v>102</v>
      </c>
      <c r="D102" s="29" t="s">
        <v>103</v>
      </c>
      <c r="E102" s="86" t="s">
        <v>434</v>
      </c>
      <c r="F102" s="29" t="s">
        <v>435</v>
      </c>
      <c r="G102" s="29" t="s">
        <v>667</v>
      </c>
      <c r="H102" s="29" t="s">
        <v>668</v>
      </c>
      <c r="I102" s="30">
        <v>0.04</v>
      </c>
      <c r="J102" s="31" t="s">
        <v>108</v>
      </c>
      <c r="K102" s="31" t="s">
        <v>109</v>
      </c>
      <c r="L102" s="29" t="s">
        <v>438</v>
      </c>
      <c r="M102" s="29"/>
      <c r="N102" s="29"/>
      <c r="O102" s="29"/>
      <c r="P102" s="29"/>
      <c r="Q102" s="30">
        <v>1</v>
      </c>
      <c r="R102" s="30">
        <v>1</v>
      </c>
      <c r="S102" s="30">
        <v>1</v>
      </c>
      <c r="T102" s="30">
        <v>1</v>
      </c>
      <c r="U102" s="30">
        <v>1</v>
      </c>
      <c r="V102" s="30">
        <v>1</v>
      </c>
      <c r="W102" s="30">
        <v>1</v>
      </c>
      <c r="X102" s="30">
        <v>1</v>
      </c>
      <c r="Y102" s="30">
        <v>1</v>
      </c>
      <c r="Z102" s="30">
        <v>1</v>
      </c>
      <c r="AA102" s="30">
        <v>1</v>
      </c>
      <c r="AB102" s="30">
        <v>1</v>
      </c>
      <c r="AC102" s="29" t="s">
        <v>669</v>
      </c>
      <c r="AD102" s="33" t="s">
        <v>113</v>
      </c>
      <c r="AE102" s="33" t="s">
        <v>137</v>
      </c>
      <c r="AF102" s="29" t="s">
        <v>670</v>
      </c>
      <c r="AG102" s="29"/>
      <c r="AH102" s="29"/>
      <c r="AI102" s="29"/>
      <c r="AJ102" s="29" t="s">
        <v>116</v>
      </c>
      <c r="AK102" s="29"/>
      <c r="AL102" s="29"/>
      <c r="AM102" s="29" t="s">
        <v>116</v>
      </c>
      <c r="AN102" s="29"/>
      <c r="AO102" s="29"/>
      <c r="AP102" s="29"/>
      <c r="AQ102" s="29"/>
      <c r="AR102" s="29"/>
      <c r="AS102" s="29"/>
      <c r="AT102" s="29"/>
      <c r="AU102" s="29"/>
      <c r="AV102" s="29"/>
      <c r="AW102" s="29"/>
      <c r="AX102" s="29"/>
      <c r="AY102" s="29"/>
      <c r="AZ102" s="52">
        <v>0.87073170731707317</v>
      </c>
      <c r="BA102" s="52">
        <v>1</v>
      </c>
      <c r="BB102" s="32">
        <v>1</v>
      </c>
      <c r="BC102" s="29">
        <v>0</v>
      </c>
      <c r="BD102" s="43">
        <v>0.95691056910569106</v>
      </c>
      <c r="BE102" s="29"/>
      <c r="BF102" s="29"/>
      <c r="BG102" s="29"/>
      <c r="BH102" s="32">
        <v>1</v>
      </c>
      <c r="BI102" s="43">
        <v>0.21768292682926829</v>
      </c>
      <c r="BJ102" s="43">
        <v>0.25</v>
      </c>
      <c r="BK102" s="32">
        <v>0.25</v>
      </c>
      <c r="BL102" s="29">
        <v>0</v>
      </c>
      <c r="BM102" s="43">
        <v>0.71768292682926826</v>
      </c>
      <c r="BN102" s="55">
        <v>43200</v>
      </c>
      <c r="BO102" s="56">
        <v>357</v>
      </c>
      <c r="BP102" s="56">
        <v>410</v>
      </c>
      <c r="BQ102" s="73" t="s">
        <v>671</v>
      </c>
      <c r="BR102" s="73" t="s">
        <v>672</v>
      </c>
      <c r="BS102" s="73" t="s">
        <v>304</v>
      </c>
      <c r="BT102" s="73" t="s">
        <v>673</v>
      </c>
      <c r="BU102" s="55">
        <v>43290</v>
      </c>
      <c r="BV102" s="56">
        <v>1553</v>
      </c>
      <c r="BW102" s="56">
        <v>1553</v>
      </c>
      <c r="BX102" s="73" t="s">
        <v>674</v>
      </c>
      <c r="BY102" s="73" t="s">
        <v>672</v>
      </c>
      <c r="BZ102" s="73" t="s">
        <v>304</v>
      </c>
      <c r="CA102" s="73" t="s">
        <v>675</v>
      </c>
      <c r="CB102" s="40">
        <v>43375</v>
      </c>
      <c r="CC102" s="29">
        <v>363</v>
      </c>
      <c r="CD102" s="29">
        <v>363</v>
      </c>
      <c r="CE102" s="29" t="s">
        <v>676</v>
      </c>
      <c r="CF102" s="29" t="s">
        <v>672</v>
      </c>
      <c r="CG102" s="29" t="s">
        <v>304</v>
      </c>
      <c r="CH102" s="29" t="s">
        <v>675</v>
      </c>
      <c r="CI102" s="29"/>
      <c r="CJ102" s="29"/>
      <c r="CK102" s="29"/>
      <c r="CL102" s="29"/>
      <c r="CM102" s="29"/>
      <c r="CN102" s="29"/>
      <c r="CO102" s="29"/>
    </row>
    <row r="103" spans="1:93" s="42" customFormat="1" ht="111" customHeight="1" x14ac:dyDescent="0.25">
      <c r="A103" s="85" t="s">
        <v>125</v>
      </c>
      <c r="B103" s="29" t="s">
        <v>433</v>
      </c>
      <c r="C103" s="29" t="s">
        <v>102</v>
      </c>
      <c r="D103" s="29" t="s">
        <v>103</v>
      </c>
      <c r="E103" s="86" t="s">
        <v>434</v>
      </c>
      <c r="F103" s="29" t="s">
        <v>435</v>
      </c>
      <c r="G103" s="29" t="s">
        <v>436</v>
      </c>
      <c r="H103" s="29" t="s">
        <v>677</v>
      </c>
      <c r="I103" s="30">
        <v>0.04</v>
      </c>
      <c r="J103" s="31" t="s">
        <v>108</v>
      </c>
      <c r="K103" s="31" t="s">
        <v>109</v>
      </c>
      <c r="L103" s="29" t="s">
        <v>438</v>
      </c>
      <c r="M103" s="29"/>
      <c r="N103" s="29"/>
      <c r="O103" s="29"/>
      <c r="P103" s="29"/>
      <c r="Q103" s="30">
        <v>1</v>
      </c>
      <c r="R103" s="30">
        <v>1</v>
      </c>
      <c r="S103" s="30">
        <v>1</v>
      </c>
      <c r="T103" s="30">
        <v>1</v>
      </c>
      <c r="U103" s="30">
        <v>1</v>
      </c>
      <c r="V103" s="30">
        <v>1</v>
      </c>
      <c r="W103" s="30">
        <v>1</v>
      </c>
      <c r="X103" s="30">
        <v>1</v>
      </c>
      <c r="Y103" s="30">
        <v>1</v>
      </c>
      <c r="Z103" s="30">
        <v>1</v>
      </c>
      <c r="AA103" s="30">
        <v>1</v>
      </c>
      <c r="AB103" s="30">
        <v>1</v>
      </c>
      <c r="AC103" s="29" t="s">
        <v>678</v>
      </c>
      <c r="AD103" s="33" t="s">
        <v>113</v>
      </c>
      <c r="AE103" s="33" t="s">
        <v>137</v>
      </c>
      <c r="AF103" s="29" t="s">
        <v>679</v>
      </c>
      <c r="AG103" s="29"/>
      <c r="AH103" s="29"/>
      <c r="AI103" s="29"/>
      <c r="AJ103" s="29" t="s">
        <v>116</v>
      </c>
      <c r="AK103" s="29"/>
      <c r="AL103" s="29"/>
      <c r="AM103" s="29" t="s">
        <v>116</v>
      </c>
      <c r="AN103" s="29"/>
      <c r="AO103" s="29"/>
      <c r="AP103" s="29"/>
      <c r="AQ103" s="29"/>
      <c r="AR103" s="29"/>
      <c r="AS103" s="29"/>
      <c r="AT103" s="29"/>
      <c r="AU103" s="29"/>
      <c r="AV103" s="29"/>
      <c r="AW103" s="29"/>
      <c r="AX103" s="29"/>
      <c r="AY103" s="29"/>
      <c r="AZ103" s="52">
        <v>0.40856481481481483</v>
      </c>
      <c r="BA103" s="52">
        <v>1</v>
      </c>
      <c r="BB103" s="32">
        <v>1</v>
      </c>
      <c r="BC103" s="29">
        <v>0</v>
      </c>
      <c r="BD103" s="43">
        <v>0.80285493827160492</v>
      </c>
      <c r="BE103" s="29"/>
      <c r="BF103" s="29"/>
      <c r="BG103" s="29"/>
      <c r="BH103" s="32">
        <v>1</v>
      </c>
      <c r="BI103" s="43">
        <v>0.10214120370370371</v>
      </c>
      <c r="BJ103" s="43">
        <v>0.25</v>
      </c>
      <c r="BK103" s="32">
        <v>0.25</v>
      </c>
      <c r="BL103" s="29">
        <v>0</v>
      </c>
      <c r="BM103" s="43">
        <v>0.60214120370370372</v>
      </c>
      <c r="BN103" s="55">
        <v>43200</v>
      </c>
      <c r="BO103" s="56">
        <v>706</v>
      </c>
      <c r="BP103" s="56">
        <v>1728</v>
      </c>
      <c r="BQ103" s="73" t="s">
        <v>680</v>
      </c>
      <c r="BR103" s="73" t="s">
        <v>681</v>
      </c>
      <c r="BS103" s="73" t="s">
        <v>304</v>
      </c>
      <c r="BT103" s="73" t="s">
        <v>682</v>
      </c>
      <c r="BU103" s="55">
        <v>43290</v>
      </c>
      <c r="BV103" s="56">
        <v>700</v>
      </c>
      <c r="BW103" s="56">
        <v>700</v>
      </c>
      <c r="BX103" s="73" t="s">
        <v>683</v>
      </c>
      <c r="BY103" s="73" t="s">
        <v>681</v>
      </c>
      <c r="BZ103" s="73" t="s">
        <v>304</v>
      </c>
      <c r="CA103" s="73" t="s">
        <v>684</v>
      </c>
      <c r="CB103" s="40">
        <v>43375</v>
      </c>
      <c r="CC103" s="29">
        <v>1920</v>
      </c>
      <c r="CD103" s="29">
        <v>1920</v>
      </c>
      <c r="CE103" s="29" t="s">
        <v>685</v>
      </c>
      <c r="CF103" s="29" t="s">
        <v>681</v>
      </c>
      <c r="CG103" s="29" t="s">
        <v>304</v>
      </c>
      <c r="CH103" s="29" t="s">
        <v>304</v>
      </c>
      <c r="CI103" s="29"/>
      <c r="CJ103" s="29"/>
      <c r="CK103" s="29"/>
      <c r="CL103" s="29"/>
      <c r="CM103" s="29"/>
      <c r="CN103" s="29"/>
      <c r="CO103" s="29"/>
    </row>
    <row r="104" spans="1:93" s="42" customFormat="1" ht="104.25" customHeight="1" x14ac:dyDescent="0.25">
      <c r="A104" s="85" t="s">
        <v>125</v>
      </c>
      <c r="B104" s="29" t="s">
        <v>297</v>
      </c>
      <c r="C104" s="29" t="s">
        <v>102</v>
      </c>
      <c r="D104" s="29" t="s">
        <v>103</v>
      </c>
      <c r="E104" s="86" t="s">
        <v>434</v>
      </c>
      <c r="F104" s="29" t="s">
        <v>435</v>
      </c>
      <c r="G104" s="29" t="s">
        <v>686</v>
      </c>
      <c r="H104" s="29" t="s">
        <v>687</v>
      </c>
      <c r="I104" s="30">
        <v>0.04</v>
      </c>
      <c r="J104" s="31" t="s">
        <v>108</v>
      </c>
      <c r="K104" s="31" t="s">
        <v>109</v>
      </c>
      <c r="L104" s="29" t="s">
        <v>438</v>
      </c>
      <c r="M104" s="29"/>
      <c r="N104" s="29"/>
      <c r="O104" s="29"/>
      <c r="P104" s="29"/>
      <c r="Q104" s="30">
        <v>1</v>
      </c>
      <c r="R104" s="30">
        <v>1</v>
      </c>
      <c r="S104" s="30">
        <v>1</v>
      </c>
      <c r="T104" s="30">
        <v>1</v>
      </c>
      <c r="U104" s="30">
        <v>1</v>
      </c>
      <c r="V104" s="30">
        <v>1</v>
      </c>
      <c r="W104" s="30">
        <v>1</v>
      </c>
      <c r="X104" s="30">
        <v>1</v>
      </c>
      <c r="Y104" s="30">
        <v>1</v>
      </c>
      <c r="Z104" s="30">
        <v>1</v>
      </c>
      <c r="AA104" s="30">
        <v>1</v>
      </c>
      <c r="AB104" s="30">
        <v>1</v>
      </c>
      <c r="AC104" s="29" t="s">
        <v>688</v>
      </c>
      <c r="AD104" s="33" t="s">
        <v>262</v>
      </c>
      <c r="AE104" s="33" t="s">
        <v>137</v>
      </c>
      <c r="AF104" s="29" t="s">
        <v>689</v>
      </c>
      <c r="AG104" s="29"/>
      <c r="AH104" s="29"/>
      <c r="AI104" s="29"/>
      <c r="AJ104" s="29" t="s">
        <v>116</v>
      </c>
      <c r="AK104" s="29"/>
      <c r="AL104" s="29"/>
      <c r="AM104" s="29" t="s">
        <v>116</v>
      </c>
      <c r="AN104" s="29"/>
      <c r="AO104" s="29"/>
      <c r="AP104" s="29"/>
      <c r="AQ104" s="29"/>
      <c r="AR104" s="29"/>
      <c r="AS104" s="29"/>
      <c r="AT104" s="29"/>
      <c r="AU104" s="29"/>
      <c r="AV104" s="29"/>
      <c r="AW104" s="29"/>
      <c r="AX104" s="29"/>
      <c r="AY104" s="29"/>
      <c r="AZ104" s="52">
        <v>0.98082378304777029</v>
      </c>
      <c r="BA104" s="52">
        <v>0.98313121181727003</v>
      </c>
      <c r="BB104" s="32">
        <v>0.97993920972644377</v>
      </c>
      <c r="BC104" s="29">
        <v>0</v>
      </c>
      <c r="BD104" s="43">
        <v>0.98129806819716137</v>
      </c>
      <c r="BE104" s="29"/>
      <c r="BF104" s="29"/>
      <c r="BG104" s="29"/>
      <c r="BH104" s="32">
        <v>1</v>
      </c>
      <c r="BI104" s="43">
        <v>0.24520594576194257</v>
      </c>
      <c r="BJ104" s="43">
        <v>0.24578280295431751</v>
      </c>
      <c r="BK104" s="32">
        <v>0.24498480243161094</v>
      </c>
      <c r="BL104" s="29">
        <v>0</v>
      </c>
      <c r="BM104" s="43">
        <v>0.735973551147871</v>
      </c>
      <c r="BN104" s="55">
        <v>43200</v>
      </c>
      <c r="BO104" s="56">
        <v>8644</v>
      </c>
      <c r="BP104" s="56">
        <v>8813</v>
      </c>
      <c r="BQ104" s="73" t="s">
        <v>690</v>
      </c>
      <c r="BR104" s="73" t="s">
        <v>691</v>
      </c>
      <c r="BS104" s="73" t="s">
        <v>692</v>
      </c>
      <c r="BT104" s="73" t="s">
        <v>693</v>
      </c>
      <c r="BU104" s="55">
        <v>43290</v>
      </c>
      <c r="BV104" s="56">
        <v>10782</v>
      </c>
      <c r="BW104" s="56">
        <v>10967</v>
      </c>
      <c r="BX104" s="73" t="s">
        <v>694</v>
      </c>
      <c r="BY104" s="73" t="s">
        <v>691</v>
      </c>
      <c r="BZ104" s="73" t="s">
        <v>695</v>
      </c>
      <c r="CA104" s="73" t="s">
        <v>696</v>
      </c>
      <c r="CB104" s="40">
        <v>43375</v>
      </c>
      <c r="CC104" s="29">
        <v>8060</v>
      </c>
      <c r="CD104" s="29">
        <v>8225</v>
      </c>
      <c r="CE104" s="29" t="s">
        <v>697</v>
      </c>
      <c r="CF104" s="29" t="s">
        <v>691</v>
      </c>
      <c r="CG104" s="29" t="s">
        <v>698</v>
      </c>
      <c r="CH104" s="29" t="s">
        <v>699</v>
      </c>
      <c r="CI104" s="29"/>
      <c r="CJ104" s="29"/>
      <c r="CK104" s="29"/>
      <c r="CL104" s="29"/>
      <c r="CM104" s="29"/>
      <c r="CN104" s="29"/>
      <c r="CO104" s="29"/>
    </row>
    <row r="105" spans="1:93" s="42" customFormat="1" ht="108.75" customHeight="1" x14ac:dyDescent="0.25">
      <c r="A105" s="85" t="s">
        <v>125</v>
      </c>
      <c r="B105" s="29" t="s">
        <v>297</v>
      </c>
      <c r="C105" s="29" t="s">
        <v>102</v>
      </c>
      <c r="D105" s="29" t="s">
        <v>103</v>
      </c>
      <c r="E105" s="86" t="s">
        <v>434</v>
      </c>
      <c r="F105" s="29" t="s">
        <v>435</v>
      </c>
      <c r="G105" s="29" t="s">
        <v>686</v>
      </c>
      <c r="H105" s="29" t="s">
        <v>700</v>
      </c>
      <c r="I105" s="30">
        <v>0.08</v>
      </c>
      <c r="J105" s="31" t="s">
        <v>108</v>
      </c>
      <c r="K105" s="31" t="s">
        <v>109</v>
      </c>
      <c r="L105" s="29" t="s">
        <v>438</v>
      </c>
      <c r="M105" s="29"/>
      <c r="N105" s="29"/>
      <c r="O105" s="29"/>
      <c r="P105" s="29"/>
      <c r="Q105" s="30">
        <v>0.9</v>
      </c>
      <c r="R105" s="30">
        <v>0.9</v>
      </c>
      <c r="S105" s="30">
        <v>0.9</v>
      </c>
      <c r="T105" s="30">
        <v>0.9</v>
      </c>
      <c r="U105" s="30">
        <v>0.9</v>
      </c>
      <c r="V105" s="30">
        <v>0.9</v>
      </c>
      <c r="W105" s="30">
        <v>0.9</v>
      </c>
      <c r="X105" s="30">
        <v>0.9</v>
      </c>
      <c r="Y105" s="30">
        <v>0.9</v>
      </c>
      <c r="Z105" s="30">
        <v>0.9</v>
      </c>
      <c r="AA105" s="30">
        <v>0.9</v>
      </c>
      <c r="AB105" s="30">
        <v>0.9</v>
      </c>
      <c r="AC105" s="29" t="s">
        <v>701</v>
      </c>
      <c r="AD105" s="33" t="s">
        <v>262</v>
      </c>
      <c r="AE105" s="33" t="s">
        <v>137</v>
      </c>
      <c r="AF105" s="29" t="s">
        <v>702</v>
      </c>
      <c r="AG105" s="29"/>
      <c r="AH105" s="29"/>
      <c r="AI105" s="29"/>
      <c r="AJ105" s="29" t="s">
        <v>116</v>
      </c>
      <c r="AK105" s="29"/>
      <c r="AL105" s="29"/>
      <c r="AM105" s="29" t="s">
        <v>116</v>
      </c>
      <c r="AN105" s="29"/>
      <c r="AO105" s="29"/>
      <c r="AP105" s="29"/>
      <c r="AQ105" s="29"/>
      <c r="AR105" s="29"/>
      <c r="AS105" s="29"/>
      <c r="AT105" s="29"/>
      <c r="AU105" s="29"/>
      <c r="AV105" s="29"/>
      <c r="AW105" s="29"/>
      <c r="AX105" s="29"/>
      <c r="AY105" s="29"/>
      <c r="AZ105" s="52">
        <v>0.91042106899999997</v>
      </c>
      <c r="BA105" s="52">
        <v>0.89033333333333331</v>
      </c>
      <c r="BB105" s="32">
        <v>0.94109668300000004</v>
      </c>
      <c r="BC105" s="29">
        <v>0</v>
      </c>
      <c r="BD105" s="43">
        <v>0.91395036177777778</v>
      </c>
      <c r="BE105" s="29"/>
      <c r="BF105" s="29"/>
      <c r="BG105" s="29"/>
      <c r="BH105" s="32">
        <v>0.9</v>
      </c>
      <c r="BI105" s="43">
        <v>0.20484474052499999</v>
      </c>
      <c r="BJ105" s="43">
        <v>0.200325</v>
      </c>
      <c r="BK105" s="32">
        <v>0.21174675367500001</v>
      </c>
      <c r="BL105" s="29">
        <v>0</v>
      </c>
      <c r="BM105" s="43">
        <v>0.61691649420000005</v>
      </c>
      <c r="BN105" s="55">
        <v>43200</v>
      </c>
      <c r="BO105" s="97">
        <v>8193789621</v>
      </c>
      <c r="BP105" s="97">
        <v>9000000000</v>
      </c>
      <c r="BQ105" s="73" t="s">
        <v>703</v>
      </c>
      <c r="BR105" s="73" t="s">
        <v>704</v>
      </c>
      <c r="BS105" s="73" t="s">
        <v>705</v>
      </c>
      <c r="BT105" s="73" t="s">
        <v>706</v>
      </c>
      <c r="BU105" s="55">
        <v>43290</v>
      </c>
      <c r="BV105" s="97">
        <v>8013000000</v>
      </c>
      <c r="BW105" s="97">
        <v>9000000000</v>
      </c>
      <c r="BX105" s="73" t="s">
        <v>707</v>
      </c>
      <c r="BY105" s="73" t="s">
        <v>708</v>
      </c>
      <c r="BZ105" s="73" t="s">
        <v>709</v>
      </c>
      <c r="CA105" s="73" t="s">
        <v>706</v>
      </c>
      <c r="CB105" s="40">
        <v>43375</v>
      </c>
      <c r="CC105" s="106">
        <v>8469870147</v>
      </c>
      <c r="CD105" s="106">
        <v>9000000000</v>
      </c>
      <c r="CE105" s="29" t="s">
        <v>710</v>
      </c>
      <c r="CF105" s="29" t="s">
        <v>711</v>
      </c>
      <c r="CG105" s="29" t="s">
        <v>712</v>
      </c>
      <c r="CH105" s="29" t="s">
        <v>713</v>
      </c>
      <c r="CI105" s="29"/>
      <c r="CJ105" s="29"/>
      <c r="CK105" s="29"/>
      <c r="CL105" s="29"/>
      <c r="CM105" s="29"/>
      <c r="CN105" s="29"/>
      <c r="CO105" s="29"/>
    </row>
    <row r="106" spans="1:93" s="42" customFormat="1" ht="100.5" customHeight="1" x14ac:dyDescent="0.25">
      <c r="A106" s="85" t="s">
        <v>125</v>
      </c>
      <c r="B106" s="29" t="s">
        <v>297</v>
      </c>
      <c r="C106" s="29" t="s">
        <v>102</v>
      </c>
      <c r="D106" s="29" t="s">
        <v>103</v>
      </c>
      <c r="E106" s="86" t="s">
        <v>434</v>
      </c>
      <c r="F106" s="29" t="s">
        <v>435</v>
      </c>
      <c r="G106" s="29" t="s">
        <v>714</v>
      </c>
      <c r="H106" s="29" t="s">
        <v>715</v>
      </c>
      <c r="I106" s="30">
        <v>0.08</v>
      </c>
      <c r="J106" s="31" t="s">
        <v>108</v>
      </c>
      <c r="K106" s="31" t="s">
        <v>154</v>
      </c>
      <c r="L106" s="29" t="s">
        <v>438</v>
      </c>
      <c r="M106" s="29"/>
      <c r="N106" s="29"/>
      <c r="O106" s="29"/>
      <c r="P106" s="29"/>
      <c r="Q106" s="94">
        <v>0.9</v>
      </c>
      <c r="R106" s="94"/>
      <c r="S106" s="94"/>
      <c r="T106" s="94"/>
      <c r="U106" s="94"/>
      <c r="V106" s="94"/>
      <c r="W106" s="94"/>
      <c r="X106" s="94"/>
      <c r="Y106" s="94"/>
      <c r="Z106" s="94"/>
      <c r="AA106" s="94"/>
      <c r="AB106" s="94"/>
      <c r="AC106" s="29" t="s">
        <v>716</v>
      </c>
      <c r="AD106" s="33" t="s">
        <v>262</v>
      </c>
      <c r="AE106" s="33" t="s">
        <v>137</v>
      </c>
      <c r="AF106" s="29" t="s">
        <v>717</v>
      </c>
      <c r="AG106" s="29"/>
      <c r="AH106" s="29"/>
      <c r="AI106" s="29"/>
      <c r="AJ106" s="29" t="s">
        <v>116</v>
      </c>
      <c r="AK106" s="29"/>
      <c r="AL106" s="29"/>
      <c r="AM106" s="29" t="s">
        <v>116</v>
      </c>
      <c r="AN106" s="29"/>
      <c r="AO106" s="29"/>
      <c r="AP106" s="29"/>
      <c r="AQ106" s="29"/>
      <c r="AR106" s="29"/>
      <c r="AS106" s="29"/>
      <c r="AT106" s="29"/>
      <c r="AU106" s="29"/>
      <c r="AV106" s="29"/>
      <c r="AW106" s="29"/>
      <c r="AX106" s="29"/>
      <c r="AY106" s="29"/>
      <c r="AZ106" s="52">
        <v>1.0026551142890674</v>
      </c>
      <c r="BA106" s="52">
        <v>0.97968290346237108</v>
      </c>
      <c r="BB106" s="32">
        <v>1.0313019247221087</v>
      </c>
      <c r="BC106" s="29">
        <v>0</v>
      </c>
      <c r="BD106" s="43">
        <v>1.0045466474911824</v>
      </c>
      <c r="BE106" s="29"/>
      <c r="BF106" s="29"/>
      <c r="BG106" s="29"/>
      <c r="BH106" s="32">
        <v>0.95</v>
      </c>
      <c r="BI106" s="43">
        <v>0.2381305896436535</v>
      </c>
      <c r="BJ106" s="43">
        <v>0.23267468957231313</v>
      </c>
      <c r="BK106" s="32">
        <v>0.2449342071215008</v>
      </c>
      <c r="BL106" s="29">
        <v>0</v>
      </c>
      <c r="BM106" s="43">
        <v>0.71573948633746742</v>
      </c>
      <c r="BN106" s="55">
        <v>43199</v>
      </c>
      <c r="BO106" s="62">
        <v>16232986300.34</v>
      </c>
      <c r="BP106" s="62">
        <v>16190000000</v>
      </c>
      <c r="BQ106" s="73" t="s">
        <v>718</v>
      </c>
      <c r="BR106" s="73" t="s">
        <v>719</v>
      </c>
      <c r="BS106" s="73" t="s">
        <v>720</v>
      </c>
      <c r="BT106" s="73" t="s">
        <v>721</v>
      </c>
      <c r="BU106" s="55">
        <v>43290</v>
      </c>
      <c r="BV106" s="62">
        <v>19005848327.169998</v>
      </c>
      <c r="BW106" s="62">
        <v>19400000000</v>
      </c>
      <c r="BX106" s="29" t="s">
        <v>722</v>
      </c>
      <c r="BY106" s="73" t="s">
        <v>719</v>
      </c>
      <c r="BZ106" s="73" t="s">
        <v>720</v>
      </c>
      <c r="CA106" s="29" t="s">
        <v>723</v>
      </c>
      <c r="CB106" s="40">
        <v>43375</v>
      </c>
      <c r="CC106" s="106">
        <v>18555732036.669998</v>
      </c>
      <c r="CD106" s="106">
        <v>17992531180.110001</v>
      </c>
      <c r="CE106" s="29" t="s">
        <v>724</v>
      </c>
      <c r="CF106" s="29" t="s">
        <v>719</v>
      </c>
      <c r="CG106" s="29" t="s">
        <v>720</v>
      </c>
      <c r="CH106" s="29" t="s">
        <v>725</v>
      </c>
      <c r="CI106" s="29"/>
      <c r="CJ106" s="29"/>
      <c r="CK106" s="29"/>
      <c r="CL106" s="29"/>
      <c r="CM106" s="29"/>
      <c r="CN106" s="29"/>
      <c r="CO106" s="29"/>
    </row>
    <row r="107" spans="1:93" s="42" customFormat="1" ht="111" customHeight="1" x14ac:dyDescent="0.25">
      <c r="A107" s="85" t="s">
        <v>125</v>
      </c>
      <c r="B107" s="29" t="s">
        <v>433</v>
      </c>
      <c r="C107" s="29" t="s">
        <v>102</v>
      </c>
      <c r="D107" s="29" t="s">
        <v>103</v>
      </c>
      <c r="E107" s="86" t="s">
        <v>434</v>
      </c>
      <c r="F107" s="29" t="s">
        <v>435</v>
      </c>
      <c r="G107" s="29" t="s">
        <v>714</v>
      </c>
      <c r="H107" s="29" t="s">
        <v>726</v>
      </c>
      <c r="I107" s="30">
        <v>0.06</v>
      </c>
      <c r="J107" s="31" t="s">
        <v>108</v>
      </c>
      <c r="K107" s="31" t="s">
        <v>109</v>
      </c>
      <c r="L107" s="29" t="s">
        <v>438</v>
      </c>
      <c r="M107" s="29"/>
      <c r="N107" s="29"/>
      <c r="O107" s="29"/>
      <c r="P107" s="29"/>
      <c r="Q107" s="90">
        <v>1</v>
      </c>
      <c r="R107" s="90">
        <v>1</v>
      </c>
      <c r="S107" s="90">
        <v>1</v>
      </c>
      <c r="T107" s="90">
        <v>1</v>
      </c>
      <c r="U107" s="90">
        <v>1</v>
      </c>
      <c r="V107" s="90">
        <v>1</v>
      </c>
      <c r="W107" s="90">
        <v>1</v>
      </c>
      <c r="X107" s="90">
        <v>1</v>
      </c>
      <c r="Y107" s="90">
        <v>1</v>
      </c>
      <c r="Z107" s="90">
        <v>1</v>
      </c>
      <c r="AA107" s="90">
        <v>1</v>
      </c>
      <c r="AB107" s="90">
        <v>2</v>
      </c>
      <c r="AC107" s="29" t="s">
        <v>727</v>
      </c>
      <c r="AD107" s="33" t="s">
        <v>113</v>
      </c>
      <c r="AE107" s="34" t="s">
        <v>114</v>
      </c>
      <c r="AF107" s="29" t="s">
        <v>728</v>
      </c>
      <c r="AG107" s="29"/>
      <c r="AH107" s="29"/>
      <c r="AI107" s="29"/>
      <c r="AJ107" s="29" t="s">
        <v>116</v>
      </c>
      <c r="AK107" s="29"/>
      <c r="AL107" s="29"/>
      <c r="AM107" s="29" t="s">
        <v>116</v>
      </c>
      <c r="AN107" s="29"/>
      <c r="AO107" s="29"/>
      <c r="AP107" s="29"/>
      <c r="AQ107" s="29"/>
      <c r="AR107" s="29"/>
      <c r="AS107" s="29"/>
      <c r="AT107" s="29"/>
      <c r="AU107" s="29"/>
      <c r="AV107" s="29"/>
      <c r="AW107" s="29"/>
      <c r="AX107" s="29"/>
      <c r="AY107" s="29"/>
      <c r="AZ107" s="52">
        <v>1</v>
      </c>
      <c r="BA107" s="52">
        <v>1</v>
      </c>
      <c r="BB107" s="32">
        <v>1</v>
      </c>
      <c r="BC107" s="29">
        <v>0</v>
      </c>
      <c r="BD107" s="43">
        <v>1</v>
      </c>
      <c r="BE107" s="29"/>
      <c r="BF107" s="29"/>
      <c r="BG107" s="29"/>
      <c r="BH107" s="29">
        <v>14</v>
      </c>
      <c r="BI107" s="43">
        <v>0.21428571428571427</v>
      </c>
      <c r="BJ107" s="43">
        <v>0.2857142857142857</v>
      </c>
      <c r="BK107" s="32">
        <v>0.21428571428571427</v>
      </c>
      <c r="BL107" s="29">
        <v>0</v>
      </c>
      <c r="BM107" s="43">
        <v>0.7142857142857143</v>
      </c>
      <c r="BN107" s="55">
        <v>43199</v>
      </c>
      <c r="BO107" s="56">
        <v>3</v>
      </c>
      <c r="BP107" s="56">
        <v>3</v>
      </c>
      <c r="BQ107" s="73" t="s">
        <v>729</v>
      </c>
      <c r="BR107" s="73" t="s">
        <v>730</v>
      </c>
      <c r="BS107" s="73" t="s">
        <v>731</v>
      </c>
      <c r="BT107" s="73" t="s">
        <v>732</v>
      </c>
      <c r="BU107" s="55">
        <v>43290</v>
      </c>
      <c r="BV107" s="56">
        <v>4</v>
      </c>
      <c r="BW107" s="56">
        <v>4</v>
      </c>
      <c r="BX107" s="73" t="s">
        <v>733</v>
      </c>
      <c r="BY107" s="73" t="s">
        <v>730</v>
      </c>
      <c r="BZ107" s="73" t="s">
        <v>731</v>
      </c>
      <c r="CA107" s="73" t="s">
        <v>732</v>
      </c>
      <c r="CB107" s="40">
        <v>43375</v>
      </c>
      <c r="CC107" s="29">
        <v>3</v>
      </c>
      <c r="CD107" s="29">
        <v>3</v>
      </c>
      <c r="CE107" s="29" t="s">
        <v>734</v>
      </c>
      <c r="CF107" s="29" t="s">
        <v>730</v>
      </c>
      <c r="CG107" s="29" t="s">
        <v>731</v>
      </c>
      <c r="CH107" s="29" t="s">
        <v>732</v>
      </c>
      <c r="CI107" s="29"/>
      <c r="CJ107" s="29"/>
      <c r="CK107" s="29"/>
      <c r="CL107" s="29"/>
      <c r="CM107" s="29"/>
      <c r="CN107" s="29"/>
      <c r="CO107" s="29"/>
    </row>
    <row r="108" spans="1:93" s="42" customFormat="1" ht="102.75" customHeight="1" x14ac:dyDescent="0.25">
      <c r="A108" s="85" t="s">
        <v>125</v>
      </c>
      <c r="B108" s="29" t="s">
        <v>433</v>
      </c>
      <c r="C108" s="29" t="s">
        <v>102</v>
      </c>
      <c r="D108" s="29" t="s">
        <v>103</v>
      </c>
      <c r="E108" s="86" t="s">
        <v>434</v>
      </c>
      <c r="F108" s="29" t="s">
        <v>435</v>
      </c>
      <c r="G108" s="29" t="s">
        <v>714</v>
      </c>
      <c r="H108" s="29" t="s">
        <v>735</v>
      </c>
      <c r="I108" s="30">
        <v>0.04</v>
      </c>
      <c r="J108" s="31" t="s">
        <v>108</v>
      </c>
      <c r="K108" s="31" t="s">
        <v>154</v>
      </c>
      <c r="L108" s="29" t="s">
        <v>438</v>
      </c>
      <c r="M108" s="29"/>
      <c r="N108" s="29"/>
      <c r="O108" s="29"/>
      <c r="P108" s="29"/>
      <c r="Q108" s="94">
        <v>0.9</v>
      </c>
      <c r="R108" s="94"/>
      <c r="S108" s="94"/>
      <c r="T108" s="94"/>
      <c r="U108" s="94"/>
      <c r="V108" s="94"/>
      <c r="W108" s="94"/>
      <c r="X108" s="94"/>
      <c r="Y108" s="94"/>
      <c r="Z108" s="94"/>
      <c r="AA108" s="94"/>
      <c r="AB108" s="94"/>
      <c r="AC108" s="29" t="s">
        <v>736</v>
      </c>
      <c r="AD108" s="33" t="s">
        <v>550</v>
      </c>
      <c r="AE108" s="33" t="s">
        <v>137</v>
      </c>
      <c r="AF108" s="29" t="s">
        <v>737</v>
      </c>
      <c r="AG108" s="29"/>
      <c r="AH108" s="29"/>
      <c r="AI108" s="29"/>
      <c r="AJ108" s="29" t="s">
        <v>116</v>
      </c>
      <c r="AK108" s="29"/>
      <c r="AL108" s="29"/>
      <c r="AM108" s="29" t="s">
        <v>116</v>
      </c>
      <c r="AN108" s="29"/>
      <c r="AO108" s="29"/>
      <c r="AP108" s="29"/>
      <c r="AQ108" s="29"/>
      <c r="AR108" s="29"/>
      <c r="AS108" s="29"/>
      <c r="AT108" s="29"/>
      <c r="AU108" s="29"/>
      <c r="AV108" s="29"/>
      <c r="AW108" s="29"/>
      <c r="AX108" s="29"/>
      <c r="AY108" s="29"/>
      <c r="AZ108" s="52">
        <v>1</v>
      </c>
      <c r="BA108" s="52">
        <v>1</v>
      </c>
      <c r="BB108" s="32">
        <v>1</v>
      </c>
      <c r="BC108" s="29">
        <v>0</v>
      </c>
      <c r="BD108" s="43">
        <v>1</v>
      </c>
      <c r="BE108" s="29"/>
      <c r="BF108" s="29"/>
      <c r="BG108" s="29"/>
      <c r="BH108" s="32">
        <v>0.9</v>
      </c>
      <c r="BI108" s="43">
        <v>0.22500000000000001</v>
      </c>
      <c r="BJ108" s="43">
        <v>0.22500000000000001</v>
      </c>
      <c r="BK108" s="32">
        <v>0.22500000000000001</v>
      </c>
      <c r="BL108" s="29">
        <v>0</v>
      </c>
      <c r="BM108" s="43">
        <v>0.67500000000000004</v>
      </c>
      <c r="BN108" s="55">
        <v>43199</v>
      </c>
      <c r="BO108" s="56">
        <v>350</v>
      </c>
      <c r="BP108" s="56">
        <v>350</v>
      </c>
      <c r="BQ108" s="73" t="s">
        <v>738</v>
      </c>
      <c r="BR108" s="73" t="s">
        <v>739</v>
      </c>
      <c r="BS108" s="73" t="s">
        <v>731</v>
      </c>
      <c r="BT108" s="73" t="s">
        <v>740</v>
      </c>
      <c r="BU108" s="55">
        <v>43290</v>
      </c>
      <c r="BV108" s="56">
        <v>308</v>
      </c>
      <c r="BW108" s="56">
        <v>308</v>
      </c>
      <c r="BX108" s="73" t="s">
        <v>741</v>
      </c>
      <c r="BY108" s="73" t="s">
        <v>739</v>
      </c>
      <c r="BZ108" s="73" t="s">
        <v>731</v>
      </c>
      <c r="CA108" s="73" t="s">
        <v>740</v>
      </c>
      <c r="CB108" s="40">
        <v>43375</v>
      </c>
      <c r="CC108" s="29">
        <v>334</v>
      </c>
      <c r="CD108" s="29">
        <v>334</v>
      </c>
      <c r="CE108" s="29" t="s">
        <v>742</v>
      </c>
      <c r="CF108" s="29" t="s">
        <v>739</v>
      </c>
      <c r="CG108" s="29" t="s">
        <v>731</v>
      </c>
      <c r="CH108" s="29" t="s">
        <v>740</v>
      </c>
      <c r="CI108" s="29"/>
      <c r="CJ108" s="29"/>
      <c r="CK108" s="29"/>
      <c r="CL108" s="29"/>
      <c r="CM108" s="29"/>
      <c r="CN108" s="29"/>
      <c r="CO108" s="29"/>
    </row>
    <row r="109" spans="1:93" s="42" customFormat="1" ht="112.5" customHeight="1" x14ac:dyDescent="0.25">
      <c r="A109" s="85" t="s">
        <v>125</v>
      </c>
      <c r="B109" s="29" t="s">
        <v>433</v>
      </c>
      <c r="C109" s="29" t="s">
        <v>102</v>
      </c>
      <c r="D109" s="29" t="s">
        <v>103</v>
      </c>
      <c r="E109" s="86" t="s">
        <v>434</v>
      </c>
      <c r="F109" s="29" t="s">
        <v>435</v>
      </c>
      <c r="G109" s="29" t="s">
        <v>714</v>
      </c>
      <c r="H109" s="29" t="s">
        <v>743</v>
      </c>
      <c r="I109" s="30">
        <v>0.04</v>
      </c>
      <c r="J109" s="31" t="s">
        <v>108</v>
      </c>
      <c r="K109" s="31" t="s">
        <v>154</v>
      </c>
      <c r="L109" s="29" t="s">
        <v>438</v>
      </c>
      <c r="M109" s="29"/>
      <c r="N109" s="29"/>
      <c r="O109" s="29"/>
      <c r="P109" s="29"/>
      <c r="Q109" s="94">
        <v>1</v>
      </c>
      <c r="R109" s="94"/>
      <c r="S109" s="94"/>
      <c r="T109" s="94"/>
      <c r="U109" s="94"/>
      <c r="V109" s="94"/>
      <c r="W109" s="94"/>
      <c r="X109" s="94"/>
      <c r="Y109" s="94"/>
      <c r="Z109" s="94"/>
      <c r="AA109" s="94"/>
      <c r="AB109" s="94"/>
      <c r="AC109" s="29" t="s">
        <v>744</v>
      </c>
      <c r="AD109" s="33" t="s">
        <v>550</v>
      </c>
      <c r="AE109" s="33" t="s">
        <v>137</v>
      </c>
      <c r="AF109" s="29" t="s">
        <v>745</v>
      </c>
      <c r="AG109" s="29"/>
      <c r="AH109" s="29"/>
      <c r="AI109" s="29"/>
      <c r="AJ109" s="29" t="s">
        <v>116</v>
      </c>
      <c r="AK109" s="29"/>
      <c r="AL109" s="29"/>
      <c r="AM109" s="29" t="s">
        <v>116</v>
      </c>
      <c r="AN109" s="29"/>
      <c r="AO109" s="29"/>
      <c r="AP109" s="29"/>
      <c r="AQ109" s="29"/>
      <c r="AR109" s="29"/>
      <c r="AS109" s="29"/>
      <c r="AT109" s="29"/>
      <c r="AU109" s="29"/>
      <c r="AV109" s="29"/>
      <c r="AW109" s="29"/>
      <c r="AX109" s="29"/>
      <c r="AY109" s="29"/>
      <c r="AZ109" s="52">
        <v>1</v>
      </c>
      <c r="BA109" s="52">
        <v>1</v>
      </c>
      <c r="BB109" s="32">
        <v>1</v>
      </c>
      <c r="BC109" s="29">
        <v>0</v>
      </c>
      <c r="BD109" s="43">
        <v>1</v>
      </c>
      <c r="BE109" s="29"/>
      <c r="BF109" s="29"/>
      <c r="BG109" s="29"/>
      <c r="BH109" s="32">
        <v>1</v>
      </c>
      <c r="BI109" s="43">
        <v>0.25</v>
      </c>
      <c r="BJ109" s="43">
        <v>0.25</v>
      </c>
      <c r="BK109" s="32">
        <v>0.25</v>
      </c>
      <c r="BL109" s="29">
        <v>0</v>
      </c>
      <c r="BM109" s="43">
        <v>0.75</v>
      </c>
      <c r="BN109" s="55">
        <v>43199</v>
      </c>
      <c r="BO109" s="56">
        <v>140</v>
      </c>
      <c r="BP109" s="56">
        <v>140</v>
      </c>
      <c r="BQ109" s="73" t="s">
        <v>746</v>
      </c>
      <c r="BR109" s="73" t="s">
        <v>747</v>
      </c>
      <c r="BS109" s="73" t="s">
        <v>748</v>
      </c>
      <c r="BT109" s="73" t="s">
        <v>749</v>
      </c>
      <c r="BU109" s="55">
        <v>43290</v>
      </c>
      <c r="BV109" s="56">
        <v>86</v>
      </c>
      <c r="BW109" s="56">
        <v>86</v>
      </c>
      <c r="BX109" s="73" t="s">
        <v>746</v>
      </c>
      <c r="BY109" s="73" t="s">
        <v>747</v>
      </c>
      <c r="BZ109" s="73" t="s">
        <v>748</v>
      </c>
      <c r="CA109" s="73" t="s">
        <v>749</v>
      </c>
      <c r="CB109" s="40">
        <v>43375</v>
      </c>
      <c r="CC109" s="29">
        <v>76</v>
      </c>
      <c r="CD109" s="29">
        <v>76</v>
      </c>
      <c r="CE109" s="29" t="s">
        <v>746</v>
      </c>
      <c r="CF109" s="29" t="s">
        <v>747</v>
      </c>
      <c r="CG109" s="29" t="s">
        <v>748</v>
      </c>
      <c r="CH109" s="29" t="s">
        <v>749</v>
      </c>
      <c r="CI109" s="29"/>
      <c r="CJ109" s="29"/>
      <c r="CK109" s="29"/>
      <c r="CL109" s="29"/>
      <c r="CM109" s="29"/>
      <c r="CN109" s="29"/>
      <c r="CO109" s="29"/>
    </row>
    <row r="110" spans="1:93" s="42" customFormat="1" ht="112.5" customHeight="1" x14ac:dyDescent="0.25">
      <c r="A110" s="85" t="s">
        <v>125</v>
      </c>
      <c r="B110" s="29" t="s">
        <v>433</v>
      </c>
      <c r="C110" s="29" t="s">
        <v>102</v>
      </c>
      <c r="D110" s="29" t="s">
        <v>103</v>
      </c>
      <c r="E110" s="86" t="s">
        <v>434</v>
      </c>
      <c r="F110" s="29" t="s">
        <v>435</v>
      </c>
      <c r="G110" s="29" t="s">
        <v>714</v>
      </c>
      <c r="H110" s="29" t="s">
        <v>750</v>
      </c>
      <c r="I110" s="30">
        <v>0.08</v>
      </c>
      <c r="J110" s="31" t="s">
        <v>108</v>
      </c>
      <c r="K110" s="31" t="s">
        <v>154</v>
      </c>
      <c r="L110" s="29" t="s">
        <v>438</v>
      </c>
      <c r="M110" s="29"/>
      <c r="N110" s="29"/>
      <c r="O110" s="29"/>
      <c r="P110" s="29"/>
      <c r="Q110" s="94">
        <v>1</v>
      </c>
      <c r="R110" s="94"/>
      <c r="S110" s="94"/>
      <c r="T110" s="94"/>
      <c r="U110" s="94"/>
      <c r="V110" s="94"/>
      <c r="W110" s="94"/>
      <c r="X110" s="94"/>
      <c r="Y110" s="94"/>
      <c r="Z110" s="94"/>
      <c r="AA110" s="94"/>
      <c r="AB110" s="94"/>
      <c r="AC110" s="29" t="s">
        <v>751</v>
      </c>
      <c r="AD110" s="33" t="s">
        <v>550</v>
      </c>
      <c r="AE110" s="33" t="s">
        <v>137</v>
      </c>
      <c r="AF110" s="29" t="s">
        <v>752</v>
      </c>
      <c r="AG110" s="29"/>
      <c r="AH110" s="29"/>
      <c r="AI110" s="29"/>
      <c r="AJ110" s="29" t="s">
        <v>116</v>
      </c>
      <c r="AK110" s="29"/>
      <c r="AL110" s="29"/>
      <c r="AM110" s="29" t="s">
        <v>116</v>
      </c>
      <c r="AN110" s="29"/>
      <c r="AO110" s="29"/>
      <c r="AP110" s="29"/>
      <c r="AQ110" s="29"/>
      <c r="AR110" s="29"/>
      <c r="AS110" s="29"/>
      <c r="AT110" s="29"/>
      <c r="AU110" s="29"/>
      <c r="AV110" s="29"/>
      <c r="AW110" s="29"/>
      <c r="AX110" s="29"/>
      <c r="AY110" s="29"/>
      <c r="AZ110" s="52">
        <v>1</v>
      </c>
      <c r="BA110" s="52">
        <v>1</v>
      </c>
      <c r="BB110" s="32">
        <v>1</v>
      </c>
      <c r="BC110" s="29">
        <v>0</v>
      </c>
      <c r="BD110" s="43">
        <v>1</v>
      </c>
      <c r="BE110" s="29"/>
      <c r="BF110" s="29"/>
      <c r="BG110" s="29"/>
      <c r="BH110" s="32">
        <v>1</v>
      </c>
      <c r="BI110" s="43">
        <v>0.25</v>
      </c>
      <c r="BJ110" s="43">
        <v>0.25</v>
      </c>
      <c r="BK110" s="32">
        <v>0.25</v>
      </c>
      <c r="BL110" s="29">
        <v>0</v>
      </c>
      <c r="BM110" s="43">
        <v>0.75</v>
      </c>
      <c r="BN110" s="55">
        <v>43199</v>
      </c>
      <c r="BO110" s="56">
        <v>98</v>
      </c>
      <c r="BP110" s="56">
        <v>98</v>
      </c>
      <c r="BQ110" s="73" t="s">
        <v>753</v>
      </c>
      <c r="BR110" s="73" t="s">
        <v>754</v>
      </c>
      <c r="BS110" s="73" t="s">
        <v>755</v>
      </c>
      <c r="BT110" s="73" t="s">
        <v>756</v>
      </c>
      <c r="BU110" s="55">
        <v>43290</v>
      </c>
      <c r="BV110" s="56">
        <v>186</v>
      </c>
      <c r="BW110" s="56">
        <v>186</v>
      </c>
      <c r="BX110" s="73" t="s">
        <v>753</v>
      </c>
      <c r="BY110" s="73" t="s">
        <v>754</v>
      </c>
      <c r="BZ110" s="73" t="s">
        <v>755</v>
      </c>
      <c r="CA110" s="73" t="s">
        <v>756</v>
      </c>
      <c r="CB110" s="40">
        <v>43375</v>
      </c>
      <c r="CC110" s="29">
        <v>170</v>
      </c>
      <c r="CD110" s="29">
        <v>170</v>
      </c>
      <c r="CE110" s="29" t="s">
        <v>753</v>
      </c>
      <c r="CF110" s="29" t="s">
        <v>754</v>
      </c>
      <c r="CG110" s="29" t="s">
        <v>755</v>
      </c>
      <c r="CH110" s="29" t="s">
        <v>756</v>
      </c>
      <c r="CI110" s="29"/>
      <c r="CJ110" s="29"/>
      <c r="CK110" s="29"/>
      <c r="CL110" s="29"/>
      <c r="CM110" s="29"/>
      <c r="CN110" s="29"/>
      <c r="CO110" s="29"/>
    </row>
    <row r="111" spans="1:93" s="42" customFormat="1" ht="105.75" customHeight="1" x14ac:dyDescent="0.25">
      <c r="A111" s="85" t="s">
        <v>125</v>
      </c>
      <c r="B111" s="29" t="s">
        <v>433</v>
      </c>
      <c r="C111" s="29" t="s">
        <v>102</v>
      </c>
      <c r="D111" s="29" t="s">
        <v>103</v>
      </c>
      <c r="E111" s="86" t="s">
        <v>434</v>
      </c>
      <c r="F111" s="29" t="s">
        <v>435</v>
      </c>
      <c r="G111" s="29" t="s">
        <v>714</v>
      </c>
      <c r="H111" s="29" t="s">
        <v>750</v>
      </c>
      <c r="I111" s="30">
        <v>0.04</v>
      </c>
      <c r="J111" s="31" t="s">
        <v>108</v>
      </c>
      <c r="K111" s="31" t="s">
        <v>154</v>
      </c>
      <c r="L111" s="29" t="s">
        <v>438</v>
      </c>
      <c r="M111" s="29"/>
      <c r="N111" s="29"/>
      <c r="O111" s="29"/>
      <c r="P111" s="29"/>
      <c r="Q111" s="94">
        <v>0.9</v>
      </c>
      <c r="R111" s="94"/>
      <c r="S111" s="94"/>
      <c r="T111" s="94"/>
      <c r="U111" s="94"/>
      <c r="V111" s="94"/>
      <c r="W111" s="94"/>
      <c r="X111" s="94"/>
      <c r="Y111" s="94"/>
      <c r="Z111" s="94"/>
      <c r="AA111" s="94"/>
      <c r="AB111" s="94"/>
      <c r="AC111" s="29" t="s">
        <v>757</v>
      </c>
      <c r="AD111" s="33" t="s">
        <v>550</v>
      </c>
      <c r="AE111" s="33" t="s">
        <v>137</v>
      </c>
      <c r="AF111" s="29" t="s">
        <v>758</v>
      </c>
      <c r="AG111" s="29"/>
      <c r="AH111" s="29"/>
      <c r="AI111" s="29"/>
      <c r="AJ111" s="29" t="s">
        <v>116</v>
      </c>
      <c r="AK111" s="29"/>
      <c r="AL111" s="29"/>
      <c r="AM111" s="29" t="s">
        <v>116</v>
      </c>
      <c r="AN111" s="29"/>
      <c r="AO111" s="29"/>
      <c r="AP111" s="29"/>
      <c r="AQ111" s="29"/>
      <c r="AR111" s="29"/>
      <c r="AS111" s="29"/>
      <c r="AT111" s="29"/>
      <c r="AU111" s="29"/>
      <c r="AV111" s="29"/>
      <c r="AW111" s="29"/>
      <c r="AX111" s="29"/>
      <c r="AY111" s="29"/>
      <c r="AZ111" s="52">
        <v>0.95238095238095233</v>
      </c>
      <c r="BA111" s="52">
        <v>1.0666666666666667</v>
      </c>
      <c r="BB111" s="32">
        <v>1</v>
      </c>
      <c r="BC111" s="29">
        <v>0</v>
      </c>
      <c r="BD111" s="43">
        <v>1</v>
      </c>
      <c r="BE111" s="29"/>
      <c r="BF111" s="29"/>
      <c r="BG111" s="29"/>
      <c r="BH111" s="32">
        <v>0.9</v>
      </c>
      <c r="BI111" s="43">
        <v>0.21428571428571427</v>
      </c>
      <c r="BJ111" s="43">
        <v>0.24</v>
      </c>
      <c r="BK111" s="32">
        <v>0.22500000000000001</v>
      </c>
      <c r="BL111" s="29">
        <v>0</v>
      </c>
      <c r="BM111" s="43">
        <v>0.67928571428571427</v>
      </c>
      <c r="BN111" s="55">
        <v>43199</v>
      </c>
      <c r="BO111" s="56">
        <v>60</v>
      </c>
      <c r="BP111" s="56">
        <v>63</v>
      </c>
      <c r="BQ111" s="73" t="s">
        <v>759</v>
      </c>
      <c r="BR111" s="73" t="s">
        <v>754</v>
      </c>
      <c r="BS111" s="73" t="s">
        <v>760</v>
      </c>
      <c r="BT111" s="73" t="s">
        <v>761</v>
      </c>
      <c r="BU111" s="55">
        <v>43290</v>
      </c>
      <c r="BV111" s="56">
        <v>160</v>
      </c>
      <c r="BW111" s="56">
        <v>150</v>
      </c>
      <c r="BX111" s="73" t="s">
        <v>759</v>
      </c>
      <c r="BY111" s="73" t="s">
        <v>754</v>
      </c>
      <c r="BZ111" s="73" t="s">
        <v>760</v>
      </c>
      <c r="CA111" s="73" t="s">
        <v>761</v>
      </c>
      <c r="CB111" s="40">
        <v>43375</v>
      </c>
      <c r="CC111" s="29">
        <v>170</v>
      </c>
      <c r="CD111" s="29">
        <v>170</v>
      </c>
      <c r="CE111" s="29" t="s">
        <v>759</v>
      </c>
      <c r="CF111" s="29" t="s">
        <v>754</v>
      </c>
      <c r="CG111" s="29" t="s">
        <v>760</v>
      </c>
      <c r="CH111" s="29" t="s">
        <v>756</v>
      </c>
      <c r="CI111" s="29"/>
      <c r="CJ111" s="29"/>
      <c r="CK111" s="29"/>
      <c r="CL111" s="29"/>
      <c r="CM111" s="29"/>
      <c r="CN111" s="29"/>
      <c r="CO111" s="29"/>
    </row>
    <row r="112" spans="1:93" s="42" customFormat="1" ht="105.75" customHeight="1" x14ac:dyDescent="0.25">
      <c r="A112" s="51" t="s">
        <v>100</v>
      </c>
      <c r="B112" s="51" t="s">
        <v>297</v>
      </c>
      <c r="C112" s="51" t="s">
        <v>399</v>
      </c>
      <c r="D112" s="51" t="s">
        <v>103</v>
      </c>
      <c r="E112" s="56" t="s">
        <v>352</v>
      </c>
      <c r="F112" s="51" t="s">
        <v>353</v>
      </c>
      <c r="G112" s="51" t="s">
        <v>762</v>
      </c>
      <c r="H112" s="29"/>
      <c r="I112" s="30"/>
      <c r="J112" s="31" t="s">
        <v>108</v>
      </c>
      <c r="K112" s="31" t="s">
        <v>109</v>
      </c>
      <c r="L112" s="29" t="s">
        <v>763</v>
      </c>
      <c r="M112" s="43">
        <v>1</v>
      </c>
      <c r="N112" s="43">
        <v>1</v>
      </c>
      <c r="O112" s="43">
        <v>1</v>
      </c>
      <c r="P112" s="43">
        <v>1</v>
      </c>
      <c r="Q112" s="30"/>
      <c r="R112" s="30"/>
      <c r="S112" s="30"/>
      <c r="T112" s="30"/>
      <c r="U112" s="30"/>
      <c r="V112" s="30"/>
      <c r="W112" s="30"/>
      <c r="X112" s="30"/>
      <c r="Y112" s="30"/>
      <c r="Z112" s="30"/>
      <c r="AA112" s="30"/>
      <c r="AB112" s="30"/>
      <c r="AC112" s="29" t="s">
        <v>764</v>
      </c>
      <c r="AD112" s="33" t="s">
        <v>404</v>
      </c>
      <c r="AE112" s="33" t="s">
        <v>137</v>
      </c>
      <c r="AF112" s="29" t="s">
        <v>765</v>
      </c>
      <c r="AG112" s="29"/>
      <c r="AH112" s="29"/>
      <c r="AI112" s="29"/>
      <c r="AJ112" s="29"/>
      <c r="AK112" s="29" t="s">
        <v>116</v>
      </c>
      <c r="AL112" s="29" t="s">
        <v>116</v>
      </c>
      <c r="AM112" s="29"/>
      <c r="AN112" s="29"/>
      <c r="AO112" s="29"/>
      <c r="AP112" s="29"/>
      <c r="AQ112" s="29"/>
      <c r="AR112" s="29"/>
      <c r="AS112" s="29"/>
      <c r="AT112" s="29"/>
      <c r="AU112" s="29"/>
      <c r="AV112" s="29"/>
      <c r="AW112" s="29"/>
      <c r="AX112" s="29"/>
      <c r="AY112" s="29"/>
      <c r="AZ112" s="52">
        <v>0.20014373921406672</v>
      </c>
      <c r="BA112" s="52">
        <v>0.27252638306469418</v>
      </c>
      <c r="BB112" s="29">
        <v>0.28547297507687441</v>
      </c>
      <c r="BC112" s="29"/>
      <c r="BD112" s="43">
        <v>0.75814309735563534</v>
      </c>
      <c r="BE112" s="29"/>
      <c r="BF112" s="29"/>
      <c r="BG112" s="29"/>
      <c r="BH112" s="32">
        <v>1</v>
      </c>
      <c r="BI112" s="43">
        <v>0.20014373921406672</v>
      </c>
      <c r="BJ112" s="43">
        <v>0.27252638306469418</v>
      </c>
      <c r="BK112" s="32">
        <v>0.28547297507687441</v>
      </c>
      <c r="BL112" s="29">
        <v>0</v>
      </c>
      <c r="BM112" s="107">
        <f t="shared" si="11"/>
        <v>0.75814309735563534</v>
      </c>
      <c r="BN112" s="55"/>
      <c r="BO112" s="56"/>
      <c r="BP112" s="56"/>
      <c r="BQ112" s="53" t="s">
        <v>766</v>
      </c>
      <c r="BR112" s="53" t="s">
        <v>767</v>
      </c>
      <c r="BS112" s="53" t="s">
        <v>366</v>
      </c>
      <c r="BT112" s="53" t="s">
        <v>367</v>
      </c>
      <c r="BU112" s="55"/>
      <c r="BV112" s="56"/>
      <c r="BW112" s="56"/>
      <c r="BX112" s="108" t="s">
        <v>768</v>
      </c>
      <c r="BY112" s="108" t="s">
        <v>769</v>
      </c>
      <c r="BZ112" s="73" t="s">
        <v>770</v>
      </c>
      <c r="CA112" s="108" t="s">
        <v>771</v>
      </c>
      <c r="CB112" s="57">
        <v>43375</v>
      </c>
      <c r="CC112" s="70">
        <v>200435999788</v>
      </c>
      <c r="CD112" s="70">
        <v>702119000000</v>
      </c>
      <c r="CE112" s="58" t="s">
        <v>772</v>
      </c>
      <c r="CF112" s="58" t="s">
        <v>773</v>
      </c>
      <c r="CG112" s="58" t="s">
        <v>774</v>
      </c>
      <c r="CH112" s="58" t="s">
        <v>771</v>
      </c>
      <c r="CI112" s="29"/>
      <c r="CJ112" s="29"/>
      <c r="CK112" s="29"/>
      <c r="CL112" s="29"/>
      <c r="CM112" s="29"/>
      <c r="CN112" s="29"/>
      <c r="CO112" s="29"/>
    </row>
    <row r="113" spans="1:93" s="42" customFormat="1" ht="106.5" customHeight="1" x14ac:dyDescent="0.25">
      <c r="A113" s="85" t="s">
        <v>125</v>
      </c>
      <c r="B113" s="29" t="s">
        <v>433</v>
      </c>
      <c r="C113" s="29" t="s">
        <v>775</v>
      </c>
      <c r="D113" s="29" t="s">
        <v>103</v>
      </c>
      <c r="E113" s="29" t="s">
        <v>776</v>
      </c>
      <c r="F113" s="29" t="s">
        <v>777</v>
      </c>
      <c r="G113" s="29" t="s">
        <v>778</v>
      </c>
      <c r="H113" s="29" t="s">
        <v>779</v>
      </c>
      <c r="I113" s="32">
        <v>0.1</v>
      </c>
      <c r="J113" s="109" t="s">
        <v>108</v>
      </c>
      <c r="K113" s="109" t="s">
        <v>109</v>
      </c>
      <c r="L113" s="29" t="s">
        <v>420</v>
      </c>
      <c r="M113" s="29"/>
      <c r="N113" s="29"/>
      <c r="O113" s="29"/>
      <c r="P113" s="29"/>
      <c r="Q113" s="61">
        <v>1</v>
      </c>
      <c r="R113" s="61">
        <v>1</v>
      </c>
      <c r="S113" s="61">
        <v>1</v>
      </c>
      <c r="T113" s="61">
        <v>1</v>
      </c>
      <c r="U113" s="61">
        <v>1</v>
      </c>
      <c r="V113" s="61">
        <v>1</v>
      </c>
      <c r="W113" s="61">
        <v>1</v>
      </c>
      <c r="X113" s="61">
        <v>1</v>
      </c>
      <c r="Y113" s="61">
        <v>1</v>
      </c>
      <c r="Z113" s="61">
        <v>1</v>
      </c>
      <c r="AA113" s="61">
        <v>1</v>
      </c>
      <c r="AB113" s="61">
        <v>1</v>
      </c>
      <c r="AC113" s="29" t="s">
        <v>780</v>
      </c>
      <c r="AD113" s="33" t="s">
        <v>262</v>
      </c>
      <c r="AE113" s="109" t="s">
        <v>137</v>
      </c>
      <c r="AF113" s="29" t="s">
        <v>781</v>
      </c>
      <c r="AG113" s="29"/>
      <c r="AH113" s="29"/>
      <c r="AI113" s="29"/>
      <c r="AJ113" s="29" t="s">
        <v>116</v>
      </c>
      <c r="AK113" s="29"/>
      <c r="AL113" s="29"/>
      <c r="AM113" s="29" t="s">
        <v>116</v>
      </c>
      <c r="AN113" s="29"/>
      <c r="AO113" s="29"/>
      <c r="AP113" s="29"/>
      <c r="AQ113" s="29"/>
      <c r="AR113" s="29"/>
      <c r="AS113" s="29"/>
      <c r="AT113" s="29"/>
      <c r="AU113" s="29"/>
      <c r="AV113" s="29"/>
      <c r="AW113" s="29"/>
      <c r="AX113" s="29"/>
      <c r="AY113" s="29"/>
      <c r="AZ113" s="52">
        <v>0.98977272727272725</v>
      </c>
      <c r="BA113" s="52">
        <v>0.99289772727272729</v>
      </c>
      <c r="BB113" s="32">
        <v>1</v>
      </c>
      <c r="BC113" s="29">
        <v>0</v>
      </c>
      <c r="BD113" s="43">
        <v>0.99422348484848477</v>
      </c>
      <c r="BE113" s="29"/>
      <c r="BF113" s="29"/>
      <c r="BG113" s="29"/>
      <c r="BH113" s="32">
        <v>1</v>
      </c>
      <c r="BI113" s="43">
        <v>0.24744318181818181</v>
      </c>
      <c r="BJ113" s="43">
        <v>0.24822443181818182</v>
      </c>
      <c r="BK113" s="43">
        <v>0.24822443181818182</v>
      </c>
      <c r="BL113" s="29">
        <v>0</v>
      </c>
      <c r="BM113" s="43">
        <v>0.74566761363636358</v>
      </c>
      <c r="BN113" s="55">
        <v>43195</v>
      </c>
      <c r="BO113" s="56">
        <v>871</v>
      </c>
      <c r="BP113" s="56">
        <v>880</v>
      </c>
      <c r="BQ113" s="73" t="s">
        <v>782</v>
      </c>
      <c r="BR113" s="73" t="s">
        <v>783</v>
      </c>
      <c r="BS113" s="73" t="s">
        <v>784</v>
      </c>
      <c r="BT113" s="56" t="s">
        <v>785</v>
      </c>
      <c r="BU113" s="55">
        <v>43290</v>
      </c>
      <c r="BV113" s="56">
        <v>699</v>
      </c>
      <c r="BW113" s="56">
        <v>704</v>
      </c>
      <c r="BX113" s="73" t="s">
        <v>786</v>
      </c>
      <c r="BY113" s="73" t="s">
        <v>787</v>
      </c>
      <c r="BZ113" s="73" t="s">
        <v>788</v>
      </c>
      <c r="CA113" s="56" t="s">
        <v>789</v>
      </c>
      <c r="CB113" s="110">
        <v>43377</v>
      </c>
      <c r="CC113" s="29">
        <v>949</v>
      </c>
      <c r="CD113" s="29">
        <v>949</v>
      </c>
      <c r="CE113" s="29" t="s">
        <v>790</v>
      </c>
      <c r="CF113" s="29" t="s">
        <v>791</v>
      </c>
      <c r="CG113" s="29" t="s">
        <v>792</v>
      </c>
      <c r="CH113" s="29" t="s">
        <v>793</v>
      </c>
      <c r="CI113" s="29"/>
      <c r="CJ113" s="29"/>
      <c r="CK113" s="29"/>
      <c r="CL113" s="29"/>
      <c r="CM113" s="29"/>
      <c r="CN113" s="29"/>
      <c r="CO113" s="29"/>
    </row>
    <row r="114" spans="1:93" s="42" customFormat="1" ht="287.25" customHeight="1" x14ac:dyDescent="0.25">
      <c r="A114" s="29"/>
      <c r="B114" s="29"/>
      <c r="C114" s="29"/>
      <c r="D114" s="29"/>
      <c r="E114" s="29" t="s">
        <v>776</v>
      </c>
      <c r="F114" s="29"/>
      <c r="G114" s="29"/>
      <c r="H114" s="29" t="s">
        <v>794</v>
      </c>
      <c r="I114" s="32"/>
      <c r="J114" s="109" t="s">
        <v>210</v>
      </c>
      <c r="K114" s="109" t="s">
        <v>211</v>
      </c>
      <c r="L114" s="29" t="s">
        <v>420</v>
      </c>
      <c r="M114" s="29"/>
      <c r="N114" s="29"/>
      <c r="O114" s="29"/>
      <c r="P114" s="29"/>
      <c r="Q114" s="61">
        <v>1</v>
      </c>
      <c r="R114" s="61"/>
      <c r="S114" s="61"/>
      <c r="T114" s="61"/>
      <c r="U114" s="61">
        <v>1</v>
      </c>
      <c r="V114" s="61"/>
      <c r="W114" s="61"/>
      <c r="X114" s="61"/>
      <c r="Y114" s="61">
        <v>1</v>
      </c>
      <c r="Z114" s="61"/>
      <c r="AA114" s="61"/>
      <c r="AB114" s="61"/>
      <c r="AC114" s="29"/>
      <c r="AD114" s="33"/>
      <c r="AE114" s="34" t="s">
        <v>114</v>
      </c>
      <c r="AF114" s="29"/>
      <c r="AG114" s="29" t="s">
        <v>795</v>
      </c>
      <c r="AH114" s="29" t="s">
        <v>796</v>
      </c>
      <c r="AI114" s="29" t="s">
        <v>116</v>
      </c>
      <c r="AJ114" s="29"/>
      <c r="AK114" s="29"/>
      <c r="AL114" s="29"/>
      <c r="AM114" s="29" t="s">
        <v>116</v>
      </c>
      <c r="AN114" s="29"/>
      <c r="AO114" s="29"/>
      <c r="AP114" s="29"/>
      <c r="AQ114" s="29"/>
      <c r="AR114" s="29"/>
      <c r="AS114" s="29"/>
      <c r="AT114" s="29"/>
      <c r="AU114" s="29"/>
      <c r="AV114" s="29"/>
      <c r="AW114" s="29"/>
      <c r="AX114" s="29"/>
      <c r="AY114" s="29"/>
      <c r="AZ114" s="81">
        <v>33</v>
      </c>
      <c r="BA114" s="29">
        <v>33</v>
      </c>
      <c r="BB114" s="29"/>
      <c r="BC114" s="29"/>
      <c r="BD114" s="62">
        <f t="shared" ref="BD114:BD115" si="12">SUM(AZ114:BC114)</f>
        <v>66</v>
      </c>
      <c r="BE114" s="81">
        <v>100</v>
      </c>
      <c r="BF114" s="29">
        <v>100</v>
      </c>
      <c r="BG114" s="29"/>
      <c r="BH114" s="29" t="s">
        <v>797</v>
      </c>
      <c r="BI114" s="29"/>
      <c r="BJ114" s="29"/>
      <c r="BK114" s="29"/>
      <c r="BL114" s="29"/>
      <c r="BM114" s="43">
        <f t="shared" si="11"/>
        <v>0</v>
      </c>
      <c r="BN114" s="33"/>
      <c r="BO114" s="29"/>
      <c r="BP114" s="29"/>
      <c r="BQ114" s="53" t="s">
        <v>216</v>
      </c>
      <c r="BR114" s="53" t="s">
        <v>798</v>
      </c>
      <c r="BS114" s="53" t="s">
        <v>799</v>
      </c>
      <c r="BT114" s="53" t="s">
        <v>294</v>
      </c>
      <c r="BU114" s="57">
        <v>43250</v>
      </c>
      <c r="BV114" s="29"/>
      <c r="BW114" s="29"/>
      <c r="BX114" s="53" t="s">
        <v>204</v>
      </c>
      <c r="BY114" s="53" t="s">
        <v>800</v>
      </c>
      <c r="BZ114" s="53" t="s">
        <v>801</v>
      </c>
      <c r="CA114" s="29"/>
      <c r="CB114" s="57">
        <v>43371</v>
      </c>
      <c r="CC114" s="29"/>
      <c r="CD114" s="29"/>
      <c r="CE114" s="29"/>
      <c r="CF114" s="29"/>
      <c r="CG114" s="29"/>
      <c r="CH114" s="29"/>
      <c r="CI114" s="29"/>
      <c r="CJ114" s="29"/>
      <c r="CK114" s="29"/>
      <c r="CL114" s="29"/>
      <c r="CM114" s="29"/>
      <c r="CN114" s="29"/>
      <c r="CO114" s="29"/>
    </row>
    <row r="115" spans="1:93" s="42" customFormat="1" ht="112.5" x14ac:dyDescent="0.25">
      <c r="A115" s="29"/>
      <c r="B115" s="29"/>
      <c r="C115" s="29"/>
      <c r="D115" s="29"/>
      <c r="E115" s="29" t="s">
        <v>776</v>
      </c>
      <c r="F115" s="29"/>
      <c r="G115" s="29"/>
      <c r="H115" s="29" t="s">
        <v>802</v>
      </c>
      <c r="I115" s="32"/>
      <c r="J115" s="109" t="s">
        <v>210</v>
      </c>
      <c r="K115" s="109" t="s">
        <v>211</v>
      </c>
      <c r="L115" s="29" t="s">
        <v>420</v>
      </c>
      <c r="M115" s="29"/>
      <c r="N115" s="29"/>
      <c r="O115" s="29"/>
      <c r="P115" s="29"/>
      <c r="Q115" s="61">
        <v>1</v>
      </c>
      <c r="R115" s="61"/>
      <c r="S115" s="61"/>
      <c r="T115" s="61"/>
      <c r="U115" s="61">
        <v>1</v>
      </c>
      <c r="V115" s="61"/>
      <c r="W115" s="61"/>
      <c r="X115" s="61"/>
      <c r="Y115" s="61">
        <v>1</v>
      </c>
      <c r="Z115" s="61"/>
      <c r="AA115" s="61"/>
      <c r="AB115" s="61"/>
      <c r="AC115" s="29"/>
      <c r="AD115" s="33"/>
      <c r="AE115" s="34" t="s">
        <v>114</v>
      </c>
      <c r="AF115" s="29"/>
      <c r="AG115" s="29" t="s">
        <v>795</v>
      </c>
      <c r="AH115" s="29" t="s">
        <v>796</v>
      </c>
      <c r="AI115" s="29" t="s">
        <v>116</v>
      </c>
      <c r="AJ115" s="29"/>
      <c r="AK115" s="29"/>
      <c r="AL115" s="29"/>
      <c r="AM115" s="29" t="s">
        <v>116</v>
      </c>
      <c r="AN115" s="29"/>
      <c r="AO115" s="29"/>
      <c r="AP115" s="29"/>
      <c r="AQ115" s="29"/>
      <c r="AR115" s="29"/>
      <c r="AS115" s="29"/>
      <c r="AT115" s="29"/>
      <c r="AU115" s="29"/>
      <c r="AV115" s="29"/>
      <c r="AW115" s="29"/>
      <c r="AX115" s="29"/>
      <c r="AY115" s="29"/>
      <c r="AZ115" s="81">
        <v>33</v>
      </c>
      <c r="BA115" s="29">
        <v>33</v>
      </c>
      <c r="BB115" s="29"/>
      <c r="BC115" s="29"/>
      <c r="BD115" s="62">
        <f t="shared" si="12"/>
        <v>66</v>
      </c>
      <c r="BE115" s="81">
        <v>100</v>
      </c>
      <c r="BF115" s="29">
        <v>100</v>
      </c>
      <c r="BG115" s="29"/>
      <c r="BH115" s="29" t="s">
        <v>803</v>
      </c>
      <c r="BI115" s="29"/>
      <c r="BJ115" s="29"/>
      <c r="BK115" s="29"/>
      <c r="BL115" s="29"/>
      <c r="BM115" s="43">
        <f t="shared" si="11"/>
        <v>0</v>
      </c>
      <c r="BN115" s="33"/>
      <c r="BO115" s="29"/>
      <c r="BP115" s="29"/>
      <c r="BQ115" s="53" t="s">
        <v>216</v>
      </c>
      <c r="BR115" s="53" t="s">
        <v>804</v>
      </c>
      <c r="BS115" s="53" t="s">
        <v>805</v>
      </c>
      <c r="BT115" s="53" t="s">
        <v>294</v>
      </c>
      <c r="BU115" s="57">
        <v>43250</v>
      </c>
      <c r="BV115" s="29"/>
      <c r="BW115" s="29"/>
      <c r="BX115" s="53" t="s">
        <v>327</v>
      </c>
      <c r="BY115" s="53" t="s">
        <v>806</v>
      </c>
      <c r="BZ115" s="53" t="s">
        <v>807</v>
      </c>
      <c r="CA115" s="29"/>
      <c r="CB115" s="57">
        <v>43371</v>
      </c>
      <c r="CC115" s="29"/>
      <c r="CD115" s="29"/>
      <c r="CE115" s="29"/>
      <c r="CF115" s="29"/>
      <c r="CG115" s="29"/>
      <c r="CH115" s="29"/>
      <c r="CI115" s="29"/>
      <c r="CJ115" s="29"/>
      <c r="CK115" s="29"/>
      <c r="CL115" s="29"/>
      <c r="CM115" s="29"/>
      <c r="CN115" s="29"/>
      <c r="CO115" s="29"/>
    </row>
    <row r="116" spans="1:93" s="42" customFormat="1" ht="107.25" customHeight="1" x14ac:dyDescent="0.25">
      <c r="A116" s="85" t="s">
        <v>125</v>
      </c>
      <c r="B116" s="29" t="s">
        <v>433</v>
      </c>
      <c r="C116" s="29" t="s">
        <v>775</v>
      </c>
      <c r="D116" s="29" t="s">
        <v>103</v>
      </c>
      <c r="E116" s="29" t="s">
        <v>776</v>
      </c>
      <c r="F116" s="29" t="s">
        <v>777</v>
      </c>
      <c r="G116" s="29" t="s">
        <v>778</v>
      </c>
      <c r="H116" s="29" t="s">
        <v>808</v>
      </c>
      <c r="I116" s="32">
        <v>0.15</v>
      </c>
      <c r="J116" s="109" t="s">
        <v>108</v>
      </c>
      <c r="K116" s="109" t="s">
        <v>109</v>
      </c>
      <c r="L116" s="29" t="s">
        <v>420</v>
      </c>
      <c r="M116" s="29"/>
      <c r="N116" s="29"/>
      <c r="O116" s="29"/>
      <c r="P116" s="29"/>
      <c r="Q116" s="61">
        <v>1</v>
      </c>
      <c r="R116" s="61">
        <v>1</v>
      </c>
      <c r="S116" s="61">
        <v>1</v>
      </c>
      <c r="T116" s="61">
        <v>1</v>
      </c>
      <c r="U116" s="61">
        <v>1</v>
      </c>
      <c r="V116" s="61">
        <v>1</v>
      </c>
      <c r="W116" s="61">
        <v>1</v>
      </c>
      <c r="X116" s="61">
        <v>1</v>
      </c>
      <c r="Y116" s="61">
        <v>1</v>
      </c>
      <c r="Z116" s="61">
        <v>1</v>
      </c>
      <c r="AA116" s="61">
        <v>1</v>
      </c>
      <c r="AB116" s="61">
        <v>1</v>
      </c>
      <c r="AC116" s="29" t="s">
        <v>809</v>
      </c>
      <c r="AD116" s="33" t="s">
        <v>262</v>
      </c>
      <c r="AE116" s="34" t="s">
        <v>114</v>
      </c>
      <c r="AF116" s="29" t="s">
        <v>810</v>
      </c>
      <c r="AG116" s="29"/>
      <c r="AH116" s="29"/>
      <c r="AI116" s="29"/>
      <c r="AJ116" s="29" t="s">
        <v>116</v>
      </c>
      <c r="AK116" s="29"/>
      <c r="AL116" s="29"/>
      <c r="AM116" s="29" t="s">
        <v>116</v>
      </c>
      <c r="AN116" s="29"/>
      <c r="AO116" s="29"/>
      <c r="AP116" s="29"/>
      <c r="AQ116" s="29"/>
      <c r="AR116" s="29"/>
      <c r="AS116" s="29"/>
      <c r="AT116" s="29"/>
      <c r="AU116" s="29"/>
      <c r="AV116" s="29"/>
      <c r="AW116" s="29"/>
      <c r="AX116" s="29"/>
      <c r="AY116" s="29"/>
      <c r="AZ116" s="32">
        <v>1</v>
      </c>
      <c r="BA116" s="32">
        <v>1</v>
      </c>
      <c r="BB116" s="32">
        <v>1</v>
      </c>
      <c r="BC116" s="29">
        <v>0</v>
      </c>
      <c r="BD116" s="32">
        <v>1</v>
      </c>
      <c r="BE116" s="29"/>
      <c r="BF116" s="29"/>
      <c r="BG116" s="29"/>
      <c r="BH116" s="29">
        <v>12</v>
      </c>
      <c r="BI116" s="43">
        <v>0.25</v>
      </c>
      <c r="BJ116" s="43">
        <v>0.25</v>
      </c>
      <c r="BK116" s="43">
        <v>0.25</v>
      </c>
      <c r="BL116" s="29">
        <v>0</v>
      </c>
      <c r="BM116" s="43">
        <v>0.75</v>
      </c>
      <c r="BN116" s="55">
        <v>43195</v>
      </c>
      <c r="BO116" s="56">
        <v>3</v>
      </c>
      <c r="BP116" s="56">
        <v>3</v>
      </c>
      <c r="BQ116" s="73" t="s">
        <v>811</v>
      </c>
      <c r="BR116" s="73" t="s">
        <v>812</v>
      </c>
      <c r="BS116" s="73" t="s">
        <v>813</v>
      </c>
      <c r="BT116" s="56" t="s">
        <v>814</v>
      </c>
      <c r="BU116" s="55">
        <v>43290</v>
      </c>
      <c r="BV116" s="56">
        <v>3</v>
      </c>
      <c r="BW116" s="56">
        <v>3</v>
      </c>
      <c r="BX116" s="73" t="s">
        <v>815</v>
      </c>
      <c r="BY116" s="73" t="s">
        <v>812</v>
      </c>
      <c r="BZ116" s="73" t="s">
        <v>813</v>
      </c>
      <c r="CA116" s="73" t="s">
        <v>816</v>
      </c>
      <c r="CB116" s="110">
        <v>43377</v>
      </c>
      <c r="CC116" s="29">
        <v>3</v>
      </c>
      <c r="CD116" s="29">
        <v>3</v>
      </c>
      <c r="CE116" s="29" t="s">
        <v>817</v>
      </c>
      <c r="CF116" s="29" t="s">
        <v>818</v>
      </c>
      <c r="CG116" s="29" t="s">
        <v>819</v>
      </c>
      <c r="CH116" s="29" t="s">
        <v>793</v>
      </c>
      <c r="CI116" s="29"/>
      <c r="CJ116" s="29"/>
      <c r="CK116" s="29"/>
      <c r="CL116" s="29"/>
      <c r="CM116" s="29"/>
      <c r="CN116" s="29"/>
      <c r="CO116" s="29"/>
    </row>
    <row r="117" spans="1:93" s="42" customFormat="1" ht="112.5" customHeight="1" x14ac:dyDescent="0.25">
      <c r="A117" s="85" t="s">
        <v>125</v>
      </c>
      <c r="B117" s="29" t="s">
        <v>433</v>
      </c>
      <c r="C117" s="29" t="s">
        <v>775</v>
      </c>
      <c r="D117" s="29" t="s">
        <v>103</v>
      </c>
      <c r="E117" s="29" t="s">
        <v>776</v>
      </c>
      <c r="F117" s="29" t="s">
        <v>777</v>
      </c>
      <c r="G117" s="29" t="s">
        <v>778</v>
      </c>
      <c r="H117" s="29" t="s">
        <v>820</v>
      </c>
      <c r="I117" s="32">
        <v>0.2</v>
      </c>
      <c r="J117" s="109" t="s">
        <v>108</v>
      </c>
      <c r="K117" s="109" t="s">
        <v>109</v>
      </c>
      <c r="L117" s="29" t="s">
        <v>420</v>
      </c>
      <c r="M117" s="29"/>
      <c r="N117" s="29"/>
      <c r="O117" s="29"/>
      <c r="P117" s="29"/>
      <c r="Q117" s="61">
        <v>1</v>
      </c>
      <c r="R117" s="61">
        <v>1</v>
      </c>
      <c r="S117" s="61">
        <v>1</v>
      </c>
      <c r="T117" s="61">
        <v>1</v>
      </c>
      <c r="U117" s="61">
        <v>1</v>
      </c>
      <c r="V117" s="61">
        <v>1</v>
      </c>
      <c r="W117" s="61">
        <v>1</v>
      </c>
      <c r="X117" s="61">
        <v>1</v>
      </c>
      <c r="Y117" s="61">
        <v>1</v>
      </c>
      <c r="Z117" s="61">
        <v>1</v>
      </c>
      <c r="AA117" s="61">
        <v>1</v>
      </c>
      <c r="AB117" s="61">
        <v>1</v>
      </c>
      <c r="AC117" s="29" t="s">
        <v>821</v>
      </c>
      <c r="AD117" s="33" t="s">
        <v>262</v>
      </c>
      <c r="AE117" s="34" t="s">
        <v>114</v>
      </c>
      <c r="AF117" s="29" t="s">
        <v>822</v>
      </c>
      <c r="AG117" s="29"/>
      <c r="AH117" s="29"/>
      <c r="AI117" s="29"/>
      <c r="AJ117" s="29" t="s">
        <v>116</v>
      </c>
      <c r="AK117" s="29"/>
      <c r="AL117" s="29"/>
      <c r="AM117" s="29" t="s">
        <v>116</v>
      </c>
      <c r="AN117" s="29"/>
      <c r="AO117" s="29"/>
      <c r="AP117" s="29"/>
      <c r="AQ117" s="29"/>
      <c r="AR117" s="29"/>
      <c r="AS117" s="29"/>
      <c r="AT117" s="29"/>
      <c r="AU117" s="29"/>
      <c r="AV117" s="29"/>
      <c r="AW117" s="29"/>
      <c r="AX117" s="29"/>
      <c r="AY117" s="29"/>
      <c r="AZ117" s="32">
        <v>1</v>
      </c>
      <c r="BA117" s="32">
        <v>1</v>
      </c>
      <c r="BB117" s="32">
        <v>1</v>
      </c>
      <c r="BC117" s="29">
        <v>0</v>
      </c>
      <c r="BD117" s="32">
        <v>1</v>
      </c>
      <c r="BE117" s="29"/>
      <c r="BF117" s="29"/>
      <c r="BG117" s="29"/>
      <c r="BH117" s="29">
        <v>12</v>
      </c>
      <c r="BI117" s="43">
        <v>0.25</v>
      </c>
      <c r="BJ117" s="43">
        <v>0.25</v>
      </c>
      <c r="BK117" s="43">
        <v>0.25</v>
      </c>
      <c r="BL117" s="29">
        <v>0</v>
      </c>
      <c r="BM117" s="43">
        <v>0.75</v>
      </c>
      <c r="BN117" s="55">
        <v>43195</v>
      </c>
      <c r="BO117" s="56">
        <v>3</v>
      </c>
      <c r="BP117" s="56">
        <v>3</v>
      </c>
      <c r="BQ117" s="73" t="s">
        <v>823</v>
      </c>
      <c r="BR117" s="73" t="s">
        <v>824</v>
      </c>
      <c r="BS117" s="73" t="s">
        <v>825</v>
      </c>
      <c r="BT117" s="56" t="s">
        <v>814</v>
      </c>
      <c r="BU117" s="55">
        <v>43290</v>
      </c>
      <c r="BV117" s="56">
        <v>3</v>
      </c>
      <c r="BW117" s="56">
        <v>3</v>
      </c>
      <c r="BX117" s="73" t="s">
        <v>826</v>
      </c>
      <c r="BY117" s="73" t="s">
        <v>827</v>
      </c>
      <c r="BZ117" s="73" t="s">
        <v>828</v>
      </c>
      <c r="CA117" s="73" t="s">
        <v>816</v>
      </c>
      <c r="CB117" s="110">
        <v>43377</v>
      </c>
      <c r="CC117" s="29">
        <v>3</v>
      </c>
      <c r="CD117" s="29">
        <v>3</v>
      </c>
      <c r="CE117" s="29" t="s">
        <v>829</v>
      </c>
      <c r="CF117" s="29" t="s">
        <v>830</v>
      </c>
      <c r="CG117" s="29" t="s">
        <v>831</v>
      </c>
      <c r="CH117" s="29" t="s">
        <v>793</v>
      </c>
      <c r="CI117" s="29"/>
      <c r="CJ117" s="29"/>
      <c r="CK117" s="29"/>
      <c r="CL117" s="29"/>
      <c r="CM117" s="29"/>
      <c r="CN117" s="29"/>
      <c r="CO117" s="29"/>
    </row>
    <row r="118" spans="1:93" s="42" customFormat="1" ht="281.25" x14ac:dyDescent="0.25">
      <c r="A118" s="29"/>
      <c r="B118" s="29"/>
      <c r="C118" s="29"/>
      <c r="D118" s="29"/>
      <c r="E118" s="29" t="s">
        <v>776</v>
      </c>
      <c r="F118" s="29"/>
      <c r="G118" s="29"/>
      <c r="H118" s="29" t="s">
        <v>832</v>
      </c>
      <c r="I118" s="32"/>
      <c r="J118" s="109" t="s">
        <v>210</v>
      </c>
      <c r="K118" s="109" t="s">
        <v>211</v>
      </c>
      <c r="L118" s="29" t="s">
        <v>420</v>
      </c>
      <c r="M118" s="29"/>
      <c r="N118" s="29"/>
      <c r="O118" s="29"/>
      <c r="P118" s="29"/>
      <c r="Q118" s="61">
        <v>1</v>
      </c>
      <c r="R118" s="61"/>
      <c r="S118" s="61"/>
      <c r="T118" s="61"/>
      <c r="U118" s="61">
        <v>1</v>
      </c>
      <c r="V118" s="61"/>
      <c r="W118" s="61"/>
      <c r="X118" s="61"/>
      <c r="Y118" s="61">
        <v>1</v>
      </c>
      <c r="Z118" s="61"/>
      <c r="AA118" s="61"/>
      <c r="AB118" s="61"/>
      <c r="AC118" s="29"/>
      <c r="AD118" s="33"/>
      <c r="AE118" s="34" t="s">
        <v>114</v>
      </c>
      <c r="AF118" s="29"/>
      <c r="AG118" s="29" t="s">
        <v>795</v>
      </c>
      <c r="AH118" s="29" t="s">
        <v>796</v>
      </c>
      <c r="AI118" s="29" t="s">
        <v>116</v>
      </c>
      <c r="AJ118" s="29"/>
      <c r="AK118" s="29"/>
      <c r="AL118" s="29"/>
      <c r="AM118" s="29" t="s">
        <v>116</v>
      </c>
      <c r="AN118" s="29"/>
      <c r="AO118" s="29"/>
      <c r="AP118" s="29"/>
      <c r="AQ118" s="29"/>
      <c r="AR118" s="29"/>
      <c r="AS118" s="29"/>
      <c r="AT118" s="29"/>
      <c r="AU118" s="29"/>
      <c r="AV118" s="29"/>
      <c r="AW118" s="29"/>
      <c r="AX118" s="29"/>
      <c r="AY118" s="29"/>
      <c r="AZ118" s="81">
        <v>33</v>
      </c>
      <c r="BA118" s="29">
        <v>33</v>
      </c>
      <c r="BB118" s="29"/>
      <c r="BC118" s="29"/>
      <c r="BD118" s="62">
        <f>SUM(AZ118:BC118)</f>
        <v>66</v>
      </c>
      <c r="BE118" s="81">
        <v>100</v>
      </c>
      <c r="BF118" s="29">
        <v>100</v>
      </c>
      <c r="BG118" s="29"/>
      <c r="BH118" s="29" t="s">
        <v>833</v>
      </c>
      <c r="BI118" s="29"/>
      <c r="BJ118" s="29"/>
      <c r="BK118" s="29"/>
      <c r="BL118" s="29"/>
      <c r="BM118" s="43">
        <f t="shared" si="11"/>
        <v>0</v>
      </c>
      <c r="BN118" s="33"/>
      <c r="BO118" s="29"/>
      <c r="BP118" s="29"/>
      <c r="BQ118" s="53" t="s">
        <v>216</v>
      </c>
      <c r="BR118" s="53" t="s">
        <v>834</v>
      </c>
      <c r="BS118" s="53" t="s">
        <v>835</v>
      </c>
      <c r="BT118" s="53" t="s">
        <v>294</v>
      </c>
      <c r="BU118" s="57">
        <v>43250</v>
      </c>
      <c r="BV118" s="29"/>
      <c r="BW118" s="29"/>
      <c r="BX118" s="53" t="s">
        <v>327</v>
      </c>
      <c r="BY118" s="53" t="s">
        <v>836</v>
      </c>
      <c r="BZ118" s="53" t="s">
        <v>837</v>
      </c>
      <c r="CA118" s="29"/>
      <c r="CB118" s="57">
        <v>43371</v>
      </c>
      <c r="CC118" s="29"/>
      <c r="CD118" s="29"/>
      <c r="CE118" s="29"/>
      <c r="CF118" s="29"/>
      <c r="CG118" s="29"/>
      <c r="CH118" s="29"/>
      <c r="CI118" s="29"/>
      <c r="CJ118" s="29"/>
      <c r="CK118" s="29"/>
      <c r="CL118" s="29"/>
      <c r="CM118" s="29"/>
      <c r="CN118" s="29"/>
      <c r="CO118" s="29"/>
    </row>
    <row r="119" spans="1:93" s="42" customFormat="1" ht="109.5" customHeight="1" x14ac:dyDescent="0.25">
      <c r="A119" s="85" t="s">
        <v>125</v>
      </c>
      <c r="B119" s="29" t="s">
        <v>433</v>
      </c>
      <c r="C119" s="29" t="s">
        <v>775</v>
      </c>
      <c r="D119" s="29" t="s">
        <v>103</v>
      </c>
      <c r="E119" s="29" t="s">
        <v>776</v>
      </c>
      <c r="F119" s="29" t="s">
        <v>777</v>
      </c>
      <c r="G119" s="29" t="s">
        <v>778</v>
      </c>
      <c r="H119" s="29" t="s">
        <v>838</v>
      </c>
      <c r="I119" s="32">
        <v>0.1</v>
      </c>
      <c r="J119" s="109" t="s">
        <v>108</v>
      </c>
      <c r="K119" s="109" t="s">
        <v>109</v>
      </c>
      <c r="L119" s="29" t="s">
        <v>420</v>
      </c>
      <c r="M119" s="29"/>
      <c r="N119" s="29"/>
      <c r="O119" s="29"/>
      <c r="P119" s="29"/>
      <c r="Q119" s="29"/>
      <c r="R119" s="29"/>
      <c r="S119" s="29">
        <v>1</v>
      </c>
      <c r="T119" s="29"/>
      <c r="U119" s="29">
        <v>1</v>
      </c>
      <c r="V119" s="29"/>
      <c r="W119" s="29"/>
      <c r="X119" s="29">
        <v>1</v>
      </c>
      <c r="Y119" s="29"/>
      <c r="Z119" s="29"/>
      <c r="AA119" s="29">
        <v>1</v>
      </c>
      <c r="AB119" s="29"/>
      <c r="AC119" s="29" t="s">
        <v>839</v>
      </c>
      <c r="AD119" s="33" t="s">
        <v>113</v>
      </c>
      <c r="AE119" s="34" t="s">
        <v>114</v>
      </c>
      <c r="AF119" s="29" t="s">
        <v>840</v>
      </c>
      <c r="AG119" s="29"/>
      <c r="AH119" s="29"/>
      <c r="AI119" s="29"/>
      <c r="AJ119" s="29" t="s">
        <v>116</v>
      </c>
      <c r="AK119" s="29"/>
      <c r="AL119" s="29"/>
      <c r="AM119" s="29" t="s">
        <v>116</v>
      </c>
      <c r="AN119" s="29"/>
      <c r="AO119" s="29"/>
      <c r="AP119" s="29"/>
      <c r="AQ119" s="29"/>
      <c r="AR119" s="29"/>
      <c r="AS119" s="29"/>
      <c r="AT119" s="29"/>
      <c r="AU119" s="29"/>
      <c r="AV119" s="29"/>
      <c r="AW119" s="29"/>
      <c r="AX119" s="29"/>
      <c r="AY119" s="29"/>
      <c r="AZ119" s="32">
        <v>1</v>
      </c>
      <c r="BA119" s="32">
        <v>1</v>
      </c>
      <c r="BB119" s="32">
        <v>1</v>
      </c>
      <c r="BC119" s="29">
        <v>0</v>
      </c>
      <c r="BD119" s="32">
        <v>1</v>
      </c>
      <c r="BE119" s="29"/>
      <c r="BF119" s="29"/>
      <c r="BG119" s="29"/>
      <c r="BH119" s="29">
        <v>4</v>
      </c>
      <c r="BI119" s="43">
        <v>0.25</v>
      </c>
      <c r="BJ119" s="43">
        <v>0.25</v>
      </c>
      <c r="BK119" s="43">
        <v>0.25</v>
      </c>
      <c r="BL119" s="29">
        <v>0</v>
      </c>
      <c r="BM119" s="43">
        <v>0.75</v>
      </c>
      <c r="BN119" s="55">
        <v>43195</v>
      </c>
      <c r="BO119" s="56">
        <v>1</v>
      </c>
      <c r="BP119" s="56">
        <v>1</v>
      </c>
      <c r="BQ119" s="73" t="s">
        <v>841</v>
      </c>
      <c r="BR119" s="73" t="s">
        <v>842</v>
      </c>
      <c r="BS119" s="73" t="s">
        <v>843</v>
      </c>
      <c r="BT119" s="56" t="s">
        <v>814</v>
      </c>
      <c r="BU119" s="55">
        <v>43290</v>
      </c>
      <c r="BV119" s="56">
        <v>1</v>
      </c>
      <c r="BW119" s="56">
        <v>1</v>
      </c>
      <c r="BX119" s="73" t="s">
        <v>844</v>
      </c>
      <c r="BY119" s="73" t="s">
        <v>845</v>
      </c>
      <c r="BZ119" s="73" t="s">
        <v>846</v>
      </c>
      <c r="CA119" s="73" t="s">
        <v>816</v>
      </c>
      <c r="CB119" s="110">
        <v>43377</v>
      </c>
      <c r="CC119" s="29">
        <v>1</v>
      </c>
      <c r="CD119" s="29">
        <v>1</v>
      </c>
      <c r="CE119" s="29" t="s">
        <v>847</v>
      </c>
      <c r="CF119" s="29" t="s">
        <v>848</v>
      </c>
      <c r="CG119" s="29" t="s">
        <v>849</v>
      </c>
      <c r="CH119" s="29" t="s">
        <v>793</v>
      </c>
      <c r="CI119" s="29"/>
      <c r="CJ119" s="29"/>
      <c r="CK119" s="29"/>
      <c r="CL119" s="29"/>
      <c r="CM119" s="29"/>
      <c r="CN119" s="29"/>
      <c r="CO119" s="29"/>
    </row>
    <row r="120" spans="1:93" s="42" customFormat="1" ht="101.25" customHeight="1" x14ac:dyDescent="0.25">
      <c r="A120" s="29"/>
      <c r="B120" s="29"/>
      <c r="C120" s="29"/>
      <c r="D120" s="29"/>
      <c r="E120" s="29" t="s">
        <v>776</v>
      </c>
      <c r="F120" s="29"/>
      <c r="G120" s="29"/>
      <c r="H120" s="29" t="s">
        <v>850</v>
      </c>
      <c r="I120" s="32"/>
      <c r="J120" s="109" t="s">
        <v>210</v>
      </c>
      <c r="K120" s="109" t="s">
        <v>211</v>
      </c>
      <c r="L120" s="29" t="s">
        <v>420</v>
      </c>
      <c r="M120" s="29"/>
      <c r="N120" s="29"/>
      <c r="O120" s="29"/>
      <c r="P120" s="29"/>
      <c r="Q120" s="29">
        <v>1</v>
      </c>
      <c r="R120" s="29"/>
      <c r="S120" s="29"/>
      <c r="T120" s="29"/>
      <c r="U120" s="29">
        <v>1</v>
      </c>
      <c r="V120" s="29"/>
      <c r="W120" s="29"/>
      <c r="X120" s="29"/>
      <c r="Y120" s="29">
        <v>1</v>
      </c>
      <c r="Z120" s="29"/>
      <c r="AA120" s="29"/>
      <c r="AB120" s="29"/>
      <c r="AC120" s="29"/>
      <c r="AD120" s="33"/>
      <c r="AE120" s="34" t="s">
        <v>114</v>
      </c>
      <c r="AF120" s="29"/>
      <c r="AG120" s="29" t="s">
        <v>795</v>
      </c>
      <c r="AH120" s="29" t="s">
        <v>851</v>
      </c>
      <c r="AI120" s="29" t="s">
        <v>116</v>
      </c>
      <c r="AJ120" s="29"/>
      <c r="AK120" s="29"/>
      <c r="AL120" s="29"/>
      <c r="AM120" s="29" t="s">
        <v>116</v>
      </c>
      <c r="AN120" s="29"/>
      <c r="AO120" s="29"/>
      <c r="AP120" s="29"/>
      <c r="AQ120" s="29"/>
      <c r="AR120" s="29"/>
      <c r="AS120" s="29"/>
      <c r="AT120" s="29"/>
      <c r="AU120" s="29"/>
      <c r="AV120" s="29"/>
      <c r="AW120" s="29"/>
      <c r="AX120" s="29"/>
      <c r="AY120" s="29"/>
      <c r="AZ120" s="81">
        <v>33</v>
      </c>
      <c r="BA120" s="81">
        <v>33</v>
      </c>
      <c r="BB120" s="32"/>
      <c r="BC120" s="32"/>
      <c r="BD120" s="62">
        <f t="shared" ref="BD120:BD122" si="13">SUM(AZ120:BC120)</f>
        <v>66</v>
      </c>
      <c r="BE120" s="81">
        <v>100</v>
      </c>
      <c r="BF120" s="29">
        <v>100</v>
      </c>
      <c r="BG120" s="29"/>
      <c r="BH120" s="29" t="s">
        <v>852</v>
      </c>
      <c r="BI120" s="29"/>
      <c r="BJ120" s="29"/>
      <c r="BK120" s="29"/>
      <c r="BL120" s="29"/>
      <c r="BM120" s="43">
        <f t="shared" si="11"/>
        <v>0</v>
      </c>
      <c r="BN120" s="33"/>
      <c r="BO120" s="29"/>
      <c r="BP120" s="29"/>
      <c r="BQ120" s="53" t="s">
        <v>216</v>
      </c>
      <c r="BR120" s="53" t="s">
        <v>853</v>
      </c>
      <c r="BS120" s="53" t="s">
        <v>854</v>
      </c>
      <c r="BT120" s="53" t="s">
        <v>294</v>
      </c>
      <c r="BU120" s="57">
        <v>43250</v>
      </c>
      <c r="BV120" s="29"/>
      <c r="BW120" s="29"/>
      <c r="BX120" s="53" t="s">
        <v>204</v>
      </c>
      <c r="BY120" s="53" t="s">
        <v>853</v>
      </c>
      <c r="BZ120" s="53" t="s">
        <v>855</v>
      </c>
      <c r="CA120" s="29"/>
      <c r="CB120" s="29"/>
      <c r="CC120" s="29"/>
      <c r="CD120" s="29"/>
      <c r="CE120" s="29"/>
      <c r="CF120" s="29"/>
      <c r="CG120" s="29"/>
      <c r="CH120" s="29"/>
      <c r="CI120" s="29"/>
      <c r="CJ120" s="29"/>
      <c r="CK120" s="29"/>
      <c r="CL120" s="29"/>
      <c r="CM120" s="29"/>
      <c r="CN120" s="29"/>
      <c r="CO120" s="29"/>
    </row>
    <row r="121" spans="1:93" s="42" customFormat="1" ht="105.75" customHeight="1" x14ac:dyDescent="0.25">
      <c r="A121" s="29"/>
      <c r="B121" s="29"/>
      <c r="C121" s="29"/>
      <c r="D121" s="29"/>
      <c r="E121" s="29" t="s">
        <v>776</v>
      </c>
      <c r="F121" s="29"/>
      <c r="G121" s="29"/>
      <c r="H121" s="29" t="s">
        <v>856</v>
      </c>
      <c r="I121" s="32"/>
      <c r="J121" s="109" t="s">
        <v>210</v>
      </c>
      <c r="K121" s="109" t="s">
        <v>211</v>
      </c>
      <c r="L121" s="29" t="s">
        <v>420</v>
      </c>
      <c r="M121" s="29"/>
      <c r="N121" s="29"/>
      <c r="O121" s="29"/>
      <c r="P121" s="29"/>
      <c r="Q121" s="29">
        <v>1</v>
      </c>
      <c r="R121" s="29"/>
      <c r="S121" s="29"/>
      <c r="T121" s="29"/>
      <c r="U121" s="29">
        <v>1</v>
      </c>
      <c r="V121" s="29"/>
      <c r="W121" s="29"/>
      <c r="X121" s="29"/>
      <c r="Y121" s="29">
        <v>1</v>
      </c>
      <c r="Z121" s="29"/>
      <c r="AA121" s="29"/>
      <c r="AB121" s="29"/>
      <c r="AC121" s="29"/>
      <c r="AD121" s="33"/>
      <c r="AE121" s="34" t="s">
        <v>114</v>
      </c>
      <c r="AF121" s="29"/>
      <c r="AG121" s="29" t="s">
        <v>795</v>
      </c>
      <c r="AH121" s="29" t="s">
        <v>851</v>
      </c>
      <c r="AI121" s="29" t="s">
        <v>116</v>
      </c>
      <c r="AJ121" s="29"/>
      <c r="AK121" s="29"/>
      <c r="AL121" s="29"/>
      <c r="AM121" s="29" t="s">
        <v>116</v>
      </c>
      <c r="AN121" s="29"/>
      <c r="AO121" s="29"/>
      <c r="AP121" s="29"/>
      <c r="AQ121" s="29"/>
      <c r="AR121" s="29"/>
      <c r="AS121" s="29"/>
      <c r="AT121" s="29"/>
      <c r="AU121" s="29"/>
      <c r="AV121" s="29"/>
      <c r="AW121" s="29"/>
      <c r="AX121" s="29"/>
      <c r="AY121" s="29"/>
      <c r="AZ121" s="81">
        <v>33</v>
      </c>
      <c r="BA121" s="81">
        <v>33</v>
      </c>
      <c r="BB121" s="29"/>
      <c r="BC121" s="29"/>
      <c r="BD121" s="62">
        <f t="shared" si="13"/>
        <v>66</v>
      </c>
      <c r="BE121" s="81">
        <v>100</v>
      </c>
      <c r="BF121" s="29">
        <v>100</v>
      </c>
      <c r="BG121" s="29"/>
      <c r="BH121" s="29" t="s">
        <v>857</v>
      </c>
      <c r="BI121" s="29"/>
      <c r="BJ121" s="29"/>
      <c r="BK121" s="29"/>
      <c r="BL121" s="29"/>
      <c r="BM121" s="43">
        <f t="shared" si="11"/>
        <v>0</v>
      </c>
      <c r="BN121" s="33"/>
      <c r="BO121" s="29"/>
      <c r="BP121" s="29"/>
      <c r="BQ121" s="53" t="s">
        <v>216</v>
      </c>
      <c r="BR121" s="53" t="s">
        <v>858</v>
      </c>
      <c r="BS121" s="53" t="s">
        <v>859</v>
      </c>
      <c r="BT121" s="53" t="s">
        <v>294</v>
      </c>
      <c r="BU121" s="57">
        <v>43250</v>
      </c>
      <c r="BV121" s="29"/>
      <c r="BW121" s="29"/>
      <c r="BX121" s="53" t="s">
        <v>204</v>
      </c>
      <c r="BY121" s="53" t="s">
        <v>860</v>
      </c>
      <c r="BZ121" s="53" t="s">
        <v>861</v>
      </c>
      <c r="CA121" s="29"/>
      <c r="CB121" s="29"/>
      <c r="CC121" s="29"/>
      <c r="CD121" s="29"/>
      <c r="CE121" s="29"/>
      <c r="CF121" s="29"/>
      <c r="CG121" s="29"/>
      <c r="CH121" s="29"/>
      <c r="CI121" s="29"/>
      <c r="CJ121" s="29"/>
      <c r="CK121" s="29"/>
      <c r="CL121" s="29"/>
      <c r="CM121" s="29"/>
      <c r="CN121" s="29"/>
      <c r="CO121" s="29"/>
    </row>
    <row r="122" spans="1:93" s="42" customFormat="1" ht="99" customHeight="1" x14ac:dyDescent="0.25">
      <c r="A122" s="29"/>
      <c r="B122" s="29"/>
      <c r="C122" s="29"/>
      <c r="D122" s="29"/>
      <c r="E122" s="29"/>
      <c r="F122" s="29"/>
      <c r="G122" s="29"/>
      <c r="H122" s="29" t="s">
        <v>862</v>
      </c>
      <c r="I122" s="32"/>
      <c r="J122" s="109" t="s">
        <v>210</v>
      </c>
      <c r="K122" s="109" t="s">
        <v>211</v>
      </c>
      <c r="L122" s="29" t="s">
        <v>420</v>
      </c>
      <c r="M122" s="29"/>
      <c r="N122" s="29"/>
      <c r="O122" s="29"/>
      <c r="P122" s="29"/>
      <c r="Q122" s="29">
        <v>1</v>
      </c>
      <c r="R122" s="29"/>
      <c r="S122" s="29"/>
      <c r="T122" s="29"/>
      <c r="U122" s="29">
        <v>1</v>
      </c>
      <c r="V122" s="29"/>
      <c r="W122" s="29"/>
      <c r="X122" s="29"/>
      <c r="Y122" s="29">
        <v>1</v>
      </c>
      <c r="Z122" s="29"/>
      <c r="AA122" s="29"/>
      <c r="AB122" s="29"/>
      <c r="AC122" s="29"/>
      <c r="AD122" s="33"/>
      <c r="AE122" s="34" t="s">
        <v>114</v>
      </c>
      <c r="AF122" s="29"/>
      <c r="AG122" s="29" t="s">
        <v>795</v>
      </c>
      <c r="AH122" s="29" t="s">
        <v>851</v>
      </c>
      <c r="AI122" s="29" t="s">
        <v>116</v>
      </c>
      <c r="AJ122" s="29"/>
      <c r="AK122" s="29"/>
      <c r="AL122" s="29"/>
      <c r="AM122" s="29" t="s">
        <v>116</v>
      </c>
      <c r="AN122" s="29"/>
      <c r="AO122" s="29"/>
      <c r="AP122" s="29"/>
      <c r="AQ122" s="29"/>
      <c r="AR122" s="29"/>
      <c r="AS122" s="29"/>
      <c r="AT122" s="29"/>
      <c r="AU122" s="29"/>
      <c r="AV122" s="29"/>
      <c r="AW122" s="29"/>
      <c r="AX122" s="29"/>
      <c r="AY122" s="29"/>
      <c r="AZ122" s="81">
        <v>33</v>
      </c>
      <c r="BA122" s="81">
        <v>33</v>
      </c>
      <c r="BB122" s="32"/>
      <c r="BC122" s="32"/>
      <c r="BD122" s="62">
        <f t="shared" si="13"/>
        <v>66</v>
      </c>
      <c r="BE122" s="81">
        <v>100</v>
      </c>
      <c r="BF122" s="29">
        <v>100</v>
      </c>
      <c r="BG122" s="29"/>
      <c r="BH122" s="29" t="s">
        <v>863</v>
      </c>
      <c r="BI122" s="29"/>
      <c r="BJ122" s="29"/>
      <c r="BK122" s="29"/>
      <c r="BL122" s="29"/>
      <c r="BM122" s="43">
        <f t="shared" si="11"/>
        <v>0</v>
      </c>
      <c r="BN122" s="33"/>
      <c r="BO122" s="29"/>
      <c r="BP122" s="29"/>
      <c r="BQ122" s="53" t="s">
        <v>216</v>
      </c>
      <c r="BR122" s="53" t="s">
        <v>864</v>
      </c>
      <c r="BS122" s="53" t="s">
        <v>865</v>
      </c>
      <c r="BT122" s="53" t="s">
        <v>294</v>
      </c>
      <c r="BU122" s="57">
        <v>43250</v>
      </c>
      <c r="BV122" s="29"/>
      <c r="BW122" s="29"/>
      <c r="BX122" s="53" t="s">
        <v>327</v>
      </c>
      <c r="BY122" s="53" t="s">
        <v>866</v>
      </c>
      <c r="BZ122" s="53" t="s">
        <v>867</v>
      </c>
      <c r="CA122" s="29"/>
      <c r="CB122" s="29"/>
      <c r="CC122" s="29"/>
      <c r="CD122" s="29"/>
      <c r="CE122" s="29"/>
      <c r="CF122" s="29"/>
      <c r="CG122" s="29"/>
      <c r="CH122" s="29"/>
      <c r="CI122" s="29"/>
      <c r="CJ122" s="29"/>
      <c r="CK122" s="29"/>
      <c r="CL122" s="29"/>
      <c r="CM122" s="29"/>
      <c r="CN122" s="29"/>
      <c r="CO122" s="29"/>
    </row>
    <row r="123" spans="1:93" s="42" customFormat="1" ht="81.75" customHeight="1" x14ac:dyDescent="0.25">
      <c r="A123" s="85" t="s">
        <v>125</v>
      </c>
      <c r="B123" s="29" t="s">
        <v>433</v>
      </c>
      <c r="C123" s="29" t="s">
        <v>775</v>
      </c>
      <c r="D123" s="29" t="s">
        <v>103</v>
      </c>
      <c r="E123" s="29" t="s">
        <v>868</v>
      </c>
      <c r="F123" s="29" t="s">
        <v>869</v>
      </c>
      <c r="G123" s="29" t="s">
        <v>870</v>
      </c>
      <c r="H123" s="29"/>
      <c r="I123" s="32"/>
      <c r="J123" s="109" t="s">
        <v>108</v>
      </c>
      <c r="K123" s="109" t="s">
        <v>109</v>
      </c>
      <c r="L123" s="29" t="s">
        <v>420</v>
      </c>
      <c r="M123" s="29">
        <v>0</v>
      </c>
      <c r="N123" s="29">
        <v>1</v>
      </c>
      <c r="O123" s="32">
        <v>1</v>
      </c>
      <c r="P123" s="32">
        <v>1</v>
      </c>
      <c r="Q123" s="29"/>
      <c r="R123" s="29"/>
      <c r="S123" s="29"/>
      <c r="T123" s="29"/>
      <c r="U123" s="29"/>
      <c r="V123" s="29"/>
      <c r="W123" s="29"/>
      <c r="X123" s="29"/>
      <c r="Y123" s="29"/>
      <c r="Z123" s="29"/>
      <c r="AA123" s="29"/>
      <c r="AB123" s="29"/>
      <c r="AC123" s="29" t="s">
        <v>871</v>
      </c>
      <c r="AD123" s="33" t="s">
        <v>113</v>
      </c>
      <c r="AE123" s="109" t="s">
        <v>137</v>
      </c>
      <c r="AF123" s="29" t="s">
        <v>872</v>
      </c>
      <c r="AG123" s="29"/>
      <c r="AH123" s="29"/>
      <c r="AI123" s="29"/>
      <c r="AJ123" s="29"/>
      <c r="AK123" s="29"/>
      <c r="AL123" s="29" t="s">
        <v>116</v>
      </c>
      <c r="AM123" s="29" t="s">
        <v>116</v>
      </c>
      <c r="AN123" s="29"/>
      <c r="AO123" s="29"/>
      <c r="AP123" s="29"/>
      <c r="AQ123" s="29"/>
      <c r="AR123" s="29"/>
      <c r="AS123" s="29"/>
      <c r="AT123" s="29"/>
      <c r="AU123" s="29"/>
      <c r="AV123" s="29"/>
      <c r="AW123" s="29"/>
      <c r="AX123" s="29"/>
      <c r="AY123" s="29"/>
      <c r="AZ123" s="52">
        <v>1</v>
      </c>
      <c r="BA123" s="52">
        <v>1</v>
      </c>
      <c r="BB123" s="32">
        <v>1</v>
      </c>
      <c r="BC123" s="29"/>
      <c r="BD123" s="43">
        <v>0.75</v>
      </c>
      <c r="BE123" s="29"/>
      <c r="BF123" s="29"/>
      <c r="BG123" s="29"/>
      <c r="BH123" s="32">
        <v>1</v>
      </c>
      <c r="BI123" s="43">
        <v>0.25</v>
      </c>
      <c r="BJ123" s="43">
        <v>0.25</v>
      </c>
      <c r="BK123" s="32">
        <v>0.25</v>
      </c>
      <c r="BL123" s="29"/>
      <c r="BM123" s="43">
        <f t="shared" si="11"/>
        <v>0.75</v>
      </c>
      <c r="BN123" s="55">
        <v>43196</v>
      </c>
      <c r="BO123" s="56"/>
      <c r="BP123" s="56"/>
      <c r="BQ123" s="111" t="s">
        <v>873</v>
      </c>
      <c r="BR123" s="112" t="s">
        <v>874</v>
      </c>
      <c r="BS123" s="112" t="s">
        <v>875</v>
      </c>
      <c r="BT123" s="112" t="s">
        <v>876</v>
      </c>
      <c r="BU123" s="55">
        <v>43260</v>
      </c>
      <c r="BV123" s="56"/>
      <c r="BW123" s="56"/>
      <c r="BX123" s="111" t="s">
        <v>877</v>
      </c>
      <c r="BY123" s="113" t="s">
        <v>878</v>
      </c>
      <c r="BZ123" s="113" t="s">
        <v>879</v>
      </c>
      <c r="CA123" s="112" t="s">
        <v>880</v>
      </c>
      <c r="CB123" s="40">
        <v>43375</v>
      </c>
      <c r="CC123" s="29">
        <v>12</v>
      </c>
      <c r="CD123" s="29">
        <v>12</v>
      </c>
      <c r="CE123" s="114" t="s">
        <v>877</v>
      </c>
      <c r="CF123" s="29" t="s">
        <v>881</v>
      </c>
      <c r="CG123" s="29" t="s">
        <v>882</v>
      </c>
      <c r="CH123" s="29" t="s">
        <v>883</v>
      </c>
      <c r="CI123" s="29"/>
      <c r="CJ123" s="29"/>
      <c r="CK123" s="29"/>
      <c r="CL123" s="29"/>
      <c r="CM123" s="29"/>
      <c r="CN123" s="29"/>
      <c r="CO123" s="29"/>
    </row>
    <row r="124" spans="1:93" s="72" customFormat="1" ht="111" customHeight="1" x14ac:dyDescent="0.25">
      <c r="A124" s="115" t="s">
        <v>125</v>
      </c>
      <c r="B124" s="116" t="s">
        <v>433</v>
      </c>
      <c r="C124" s="116" t="s">
        <v>775</v>
      </c>
      <c r="D124" s="116" t="s">
        <v>103</v>
      </c>
      <c r="E124" s="116" t="s">
        <v>776</v>
      </c>
      <c r="F124" s="116" t="s">
        <v>777</v>
      </c>
      <c r="G124" s="116" t="s">
        <v>778</v>
      </c>
      <c r="H124" s="116" t="s">
        <v>884</v>
      </c>
      <c r="I124" s="117">
        <v>0.1</v>
      </c>
      <c r="J124" s="118" t="s">
        <v>108</v>
      </c>
      <c r="K124" s="118" t="s">
        <v>109</v>
      </c>
      <c r="L124" s="116" t="s">
        <v>420</v>
      </c>
      <c r="M124" s="116"/>
      <c r="N124" s="116"/>
      <c r="O124" s="116"/>
      <c r="P124" s="116"/>
      <c r="Q124" s="116"/>
      <c r="R124" s="116"/>
      <c r="S124" s="116">
        <v>1</v>
      </c>
      <c r="T124" s="116"/>
      <c r="U124" s="116"/>
      <c r="V124" s="116">
        <v>1</v>
      </c>
      <c r="W124" s="116"/>
      <c r="X124" s="116"/>
      <c r="Y124" s="116">
        <v>1</v>
      </c>
      <c r="Z124" s="116"/>
      <c r="AA124" s="116"/>
      <c r="AB124" s="116">
        <v>1</v>
      </c>
      <c r="AC124" s="116" t="s">
        <v>885</v>
      </c>
      <c r="AD124" s="119" t="s">
        <v>113</v>
      </c>
      <c r="AE124" s="118" t="s">
        <v>137</v>
      </c>
      <c r="AF124" s="116" t="s">
        <v>886</v>
      </c>
      <c r="AG124" s="116"/>
      <c r="AH124" s="116"/>
      <c r="AI124" s="116"/>
      <c r="AJ124" s="116" t="s">
        <v>116</v>
      </c>
      <c r="AK124" s="116"/>
      <c r="AL124" s="116"/>
      <c r="AM124" s="116" t="s">
        <v>116</v>
      </c>
      <c r="AN124" s="116"/>
      <c r="AO124" s="116"/>
      <c r="AP124" s="116"/>
      <c r="AQ124" s="116"/>
      <c r="AR124" s="116"/>
      <c r="AS124" s="116"/>
      <c r="AT124" s="116"/>
      <c r="AU124" s="116"/>
      <c r="AV124" s="116"/>
      <c r="AW124" s="116"/>
      <c r="AX124" s="116"/>
      <c r="AY124" s="116"/>
      <c r="AZ124" s="32">
        <v>1</v>
      </c>
      <c r="BA124" s="32">
        <v>1</v>
      </c>
      <c r="BB124" s="32">
        <v>1</v>
      </c>
      <c r="BC124" s="29">
        <v>0</v>
      </c>
      <c r="BD124" s="32">
        <v>1</v>
      </c>
      <c r="BE124" s="116"/>
      <c r="BF124" s="116"/>
      <c r="BG124" s="116"/>
      <c r="BH124" s="116">
        <v>1</v>
      </c>
      <c r="BI124" s="120">
        <v>0.25</v>
      </c>
      <c r="BJ124" s="120">
        <v>0.25</v>
      </c>
      <c r="BK124" s="120">
        <v>0.25</v>
      </c>
      <c r="BL124" s="29">
        <v>0</v>
      </c>
      <c r="BM124" s="120">
        <v>0.75</v>
      </c>
      <c r="BN124" s="121">
        <v>43195</v>
      </c>
      <c r="BO124" s="122">
        <v>1</v>
      </c>
      <c r="BP124" s="122">
        <v>1</v>
      </c>
      <c r="BQ124" s="123" t="s">
        <v>887</v>
      </c>
      <c r="BR124" s="123" t="s">
        <v>888</v>
      </c>
      <c r="BS124" s="123" t="s">
        <v>889</v>
      </c>
      <c r="BT124" s="122" t="s">
        <v>814</v>
      </c>
      <c r="BU124" s="121">
        <v>43290</v>
      </c>
      <c r="BV124" s="122">
        <v>1</v>
      </c>
      <c r="BW124" s="122">
        <v>1</v>
      </c>
      <c r="BX124" s="123" t="s">
        <v>890</v>
      </c>
      <c r="BY124" s="123" t="s">
        <v>891</v>
      </c>
      <c r="BZ124" s="123" t="s">
        <v>892</v>
      </c>
      <c r="CA124" s="123" t="s">
        <v>816</v>
      </c>
      <c r="CB124" s="110">
        <v>43377</v>
      </c>
      <c r="CC124" s="58">
        <v>1</v>
      </c>
      <c r="CD124" s="58">
        <v>1</v>
      </c>
      <c r="CE124" s="58" t="s">
        <v>893</v>
      </c>
      <c r="CF124" s="58" t="s">
        <v>894</v>
      </c>
      <c r="CG124" s="58" t="s">
        <v>895</v>
      </c>
      <c r="CH124" s="58" t="s">
        <v>793</v>
      </c>
      <c r="CI124" s="58"/>
      <c r="CJ124" s="58"/>
      <c r="CK124" s="58"/>
      <c r="CL124" s="58"/>
      <c r="CM124" s="58"/>
      <c r="CN124" s="58"/>
      <c r="CO124" s="58"/>
    </row>
    <row r="125" spans="1:93" s="42" customFormat="1" ht="65.25" customHeight="1" x14ac:dyDescent="0.25">
      <c r="A125" s="29"/>
      <c r="B125" s="29"/>
      <c r="C125" s="29"/>
      <c r="D125" s="29"/>
      <c r="E125" s="29" t="s">
        <v>776</v>
      </c>
      <c r="F125" s="29"/>
      <c r="G125" s="29"/>
      <c r="H125" s="29" t="s">
        <v>896</v>
      </c>
      <c r="I125" s="32"/>
      <c r="J125" s="109" t="s">
        <v>210</v>
      </c>
      <c r="K125" s="109" t="s">
        <v>211</v>
      </c>
      <c r="L125" s="29" t="s">
        <v>420</v>
      </c>
      <c r="M125" s="29"/>
      <c r="N125" s="29"/>
      <c r="O125" s="29"/>
      <c r="P125" s="29"/>
      <c r="Q125" s="29">
        <v>1</v>
      </c>
      <c r="R125" s="29"/>
      <c r="S125" s="29"/>
      <c r="T125" s="29"/>
      <c r="U125" s="29">
        <v>1</v>
      </c>
      <c r="V125" s="29"/>
      <c r="W125" s="29"/>
      <c r="X125" s="29"/>
      <c r="Y125" s="29">
        <v>1</v>
      </c>
      <c r="Z125" s="29"/>
      <c r="AA125" s="29"/>
      <c r="AB125" s="29"/>
      <c r="AC125" s="29"/>
      <c r="AD125" s="33"/>
      <c r="AE125" s="34" t="s">
        <v>114</v>
      </c>
      <c r="AF125" s="29"/>
      <c r="AG125" s="29" t="s">
        <v>795</v>
      </c>
      <c r="AH125" s="29" t="s">
        <v>851</v>
      </c>
      <c r="AI125" s="29" t="s">
        <v>116</v>
      </c>
      <c r="AJ125" s="29"/>
      <c r="AK125" s="29"/>
      <c r="AL125" s="29"/>
      <c r="AM125" s="29" t="s">
        <v>116</v>
      </c>
      <c r="AN125" s="29"/>
      <c r="AO125" s="29"/>
      <c r="AP125" s="29"/>
      <c r="AQ125" s="29"/>
      <c r="AR125" s="29"/>
      <c r="AS125" s="29"/>
      <c r="AT125" s="29"/>
      <c r="AU125" s="29"/>
      <c r="AV125" s="29"/>
      <c r="AW125" s="29"/>
      <c r="AX125" s="29"/>
      <c r="AY125" s="29"/>
      <c r="AZ125" s="81">
        <v>33</v>
      </c>
      <c r="BA125" s="29">
        <v>33</v>
      </c>
      <c r="BB125" s="29"/>
      <c r="BC125" s="29"/>
      <c r="BD125" s="62">
        <f>SUM(AZ125:BC125)</f>
        <v>66</v>
      </c>
      <c r="BE125" s="81">
        <v>100</v>
      </c>
      <c r="BF125" s="29">
        <v>100</v>
      </c>
      <c r="BG125" s="29"/>
      <c r="BH125" s="29" t="s">
        <v>897</v>
      </c>
      <c r="BI125" s="29"/>
      <c r="BJ125" s="29"/>
      <c r="BK125" s="29"/>
      <c r="BL125" s="29"/>
      <c r="BM125" s="43">
        <f t="shared" si="11"/>
        <v>0</v>
      </c>
      <c r="BN125" s="33"/>
      <c r="BO125" s="29"/>
      <c r="BP125" s="29"/>
      <c r="BQ125" s="53" t="s">
        <v>216</v>
      </c>
      <c r="BR125" s="53" t="s">
        <v>898</v>
      </c>
      <c r="BS125" s="53" t="s">
        <v>899</v>
      </c>
      <c r="BT125" s="53" t="s">
        <v>294</v>
      </c>
      <c r="BU125" s="57">
        <v>43250</v>
      </c>
      <c r="BV125" s="29"/>
      <c r="BW125" s="29"/>
      <c r="BX125" s="53" t="s">
        <v>327</v>
      </c>
      <c r="BY125" s="53" t="s">
        <v>900</v>
      </c>
      <c r="BZ125" s="53" t="s">
        <v>901</v>
      </c>
      <c r="CA125" s="29"/>
      <c r="CB125" s="29"/>
      <c r="CC125" s="29"/>
      <c r="CD125" s="29"/>
      <c r="CE125" s="29"/>
      <c r="CF125" s="29"/>
      <c r="CG125" s="29"/>
      <c r="CH125" s="29"/>
      <c r="CI125" s="29"/>
      <c r="CJ125" s="29"/>
      <c r="CK125" s="29"/>
      <c r="CL125" s="29"/>
      <c r="CM125" s="29"/>
      <c r="CN125" s="29"/>
      <c r="CO125" s="29"/>
    </row>
    <row r="126" spans="1:93" s="42" customFormat="1" ht="100.5" customHeight="1" x14ac:dyDescent="0.25">
      <c r="A126" s="85" t="s">
        <v>125</v>
      </c>
      <c r="B126" s="29" t="s">
        <v>433</v>
      </c>
      <c r="C126" s="29" t="s">
        <v>775</v>
      </c>
      <c r="D126" s="29" t="s">
        <v>103</v>
      </c>
      <c r="E126" s="29" t="s">
        <v>776</v>
      </c>
      <c r="F126" s="29" t="s">
        <v>777</v>
      </c>
      <c r="G126" s="29" t="s">
        <v>778</v>
      </c>
      <c r="H126" s="29" t="s">
        <v>902</v>
      </c>
      <c r="I126" s="32">
        <v>0.2</v>
      </c>
      <c r="J126" s="109" t="s">
        <v>108</v>
      </c>
      <c r="K126" s="109" t="s">
        <v>109</v>
      </c>
      <c r="L126" s="29" t="s">
        <v>420</v>
      </c>
      <c r="M126" s="29"/>
      <c r="N126" s="29"/>
      <c r="O126" s="29"/>
      <c r="P126" s="29"/>
      <c r="Q126" s="29">
        <v>1</v>
      </c>
      <c r="R126" s="29">
        <v>1</v>
      </c>
      <c r="S126" s="29">
        <v>1</v>
      </c>
      <c r="T126" s="29">
        <v>1</v>
      </c>
      <c r="U126" s="29">
        <v>1</v>
      </c>
      <c r="V126" s="29">
        <v>1</v>
      </c>
      <c r="W126" s="29">
        <v>1</v>
      </c>
      <c r="X126" s="29">
        <v>1</v>
      </c>
      <c r="Y126" s="29">
        <v>1</v>
      </c>
      <c r="Z126" s="29">
        <v>1</v>
      </c>
      <c r="AA126" s="29">
        <v>1</v>
      </c>
      <c r="AB126" s="29">
        <v>1</v>
      </c>
      <c r="AC126" s="29" t="s">
        <v>903</v>
      </c>
      <c r="AD126" s="33" t="s">
        <v>550</v>
      </c>
      <c r="AE126" s="34" t="s">
        <v>114</v>
      </c>
      <c r="AF126" s="29" t="s">
        <v>904</v>
      </c>
      <c r="AG126" s="29"/>
      <c r="AH126" s="29"/>
      <c r="AI126" s="29"/>
      <c r="AJ126" s="29" t="s">
        <v>116</v>
      </c>
      <c r="AK126" s="29"/>
      <c r="AL126" s="29"/>
      <c r="AM126" s="29" t="s">
        <v>116</v>
      </c>
      <c r="AN126" s="29"/>
      <c r="AO126" s="29"/>
      <c r="AP126" s="29"/>
      <c r="AQ126" s="29"/>
      <c r="AR126" s="29"/>
      <c r="AS126" s="29"/>
      <c r="AT126" s="29"/>
      <c r="AU126" s="29"/>
      <c r="AV126" s="29"/>
      <c r="AW126" s="29"/>
      <c r="AX126" s="29"/>
      <c r="AY126" s="29"/>
      <c r="AZ126" s="32">
        <v>1</v>
      </c>
      <c r="BA126" s="32">
        <v>1</v>
      </c>
      <c r="BB126" s="32">
        <v>1</v>
      </c>
      <c r="BC126" s="29">
        <v>0</v>
      </c>
      <c r="BD126" s="32">
        <v>1</v>
      </c>
      <c r="BE126" s="29"/>
      <c r="BF126" s="29"/>
      <c r="BG126" s="29"/>
      <c r="BH126" s="29">
        <v>12</v>
      </c>
      <c r="BI126" s="43">
        <v>0.25</v>
      </c>
      <c r="BJ126" s="43">
        <v>0.25</v>
      </c>
      <c r="BK126" s="120">
        <v>0.25</v>
      </c>
      <c r="BL126" s="29">
        <v>0</v>
      </c>
      <c r="BM126" s="43">
        <v>0.75</v>
      </c>
      <c r="BN126" s="55">
        <v>43195</v>
      </c>
      <c r="BO126" s="56">
        <v>3</v>
      </c>
      <c r="BP126" s="56">
        <v>3</v>
      </c>
      <c r="BQ126" s="73" t="s">
        <v>905</v>
      </c>
      <c r="BR126" s="73" t="s">
        <v>906</v>
      </c>
      <c r="BS126" s="73" t="s">
        <v>907</v>
      </c>
      <c r="BT126" s="73" t="s">
        <v>876</v>
      </c>
      <c r="BU126" s="55">
        <v>43290</v>
      </c>
      <c r="BV126" s="56">
        <v>3</v>
      </c>
      <c r="BW126" s="56">
        <v>3</v>
      </c>
      <c r="BX126" s="73" t="s">
        <v>908</v>
      </c>
      <c r="BY126" s="73" t="s">
        <v>909</v>
      </c>
      <c r="BZ126" s="73" t="s">
        <v>910</v>
      </c>
      <c r="CA126" s="73" t="s">
        <v>816</v>
      </c>
      <c r="CB126" s="110">
        <v>43377</v>
      </c>
      <c r="CC126" s="29">
        <v>3</v>
      </c>
      <c r="CD126" s="29">
        <v>3</v>
      </c>
      <c r="CE126" s="29" t="s">
        <v>911</v>
      </c>
      <c r="CF126" s="29" t="s">
        <v>912</v>
      </c>
      <c r="CG126" s="29" t="s">
        <v>913</v>
      </c>
      <c r="CH126" s="29" t="s">
        <v>793</v>
      </c>
      <c r="CI126" s="29"/>
      <c r="CJ126" s="29"/>
      <c r="CK126" s="29"/>
      <c r="CL126" s="29"/>
      <c r="CM126" s="29"/>
      <c r="CN126" s="29"/>
      <c r="CO126" s="29"/>
    </row>
    <row r="127" spans="1:93" s="42" customFormat="1" ht="67.5" customHeight="1" x14ac:dyDescent="0.25">
      <c r="A127" s="29"/>
      <c r="B127" s="29"/>
      <c r="C127" s="29"/>
      <c r="D127" s="29"/>
      <c r="E127" s="29" t="s">
        <v>776</v>
      </c>
      <c r="F127" s="29"/>
      <c r="G127" s="29"/>
      <c r="H127" s="29" t="s">
        <v>914</v>
      </c>
      <c r="I127" s="32"/>
      <c r="J127" s="109" t="s">
        <v>210</v>
      </c>
      <c r="K127" s="109" t="s">
        <v>211</v>
      </c>
      <c r="L127" s="29" t="s">
        <v>420</v>
      </c>
      <c r="M127" s="29"/>
      <c r="N127" s="29"/>
      <c r="O127" s="29"/>
      <c r="P127" s="29"/>
      <c r="Q127" s="29">
        <v>1</v>
      </c>
      <c r="R127" s="29"/>
      <c r="S127" s="29"/>
      <c r="T127" s="29"/>
      <c r="U127" s="29">
        <v>1</v>
      </c>
      <c r="V127" s="29"/>
      <c r="W127" s="29"/>
      <c r="X127" s="29"/>
      <c r="Y127" s="29">
        <v>1</v>
      </c>
      <c r="Z127" s="29"/>
      <c r="AA127" s="29"/>
      <c r="AB127" s="29"/>
      <c r="AC127" s="29"/>
      <c r="AD127" s="33"/>
      <c r="AE127" s="34" t="s">
        <v>114</v>
      </c>
      <c r="AF127" s="29"/>
      <c r="AG127" s="29" t="s">
        <v>795</v>
      </c>
      <c r="AH127" s="29" t="s">
        <v>796</v>
      </c>
      <c r="AI127" s="29" t="s">
        <v>116</v>
      </c>
      <c r="AJ127" s="29"/>
      <c r="AK127" s="29"/>
      <c r="AL127" s="29"/>
      <c r="AM127" s="29" t="s">
        <v>116</v>
      </c>
      <c r="AN127" s="29"/>
      <c r="AO127" s="29"/>
      <c r="AP127" s="29"/>
      <c r="AQ127" s="29"/>
      <c r="AR127" s="29"/>
      <c r="AS127" s="29"/>
      <c r="AT127" s="29"/>
      <c r="AU127" s="29"/>
      <c r="AV127" s="29"/>
      <c r="AW127" s="29"/>
      <c r="AX127" s="29"/>
      <c r="AY127" s="29"/>
      <c r="AZ127" s="81">
        <v>33</v>
      </c>
      <c r="BA127" s="29">
        <v>33</v>
      </c>
      <c r="BB127" s="29"/>
      <c r="BC127" s="29"/>
      <c r="BD127" s="62">
        <f t="shared" ref="BD127:BD128" si="14">SUM(AZ127:BC127)</f>
        <v>66</v>
      </c>
      <c r="BE127" s="81">
        <v>100</v>
      </c>
      <c r="BF127" s="29">
        <v>100</v>
      </c>
      <c r="BG127" s="29"/>
      <c r="BH127" s="29" t="s">
        <v>915</v>
      </c>
      <c r="BI127" s="29"/>
      <c r="BJ127" s="29"/>
      <c r="BK127" s="29"/>
      <c r="BL127" s="29"/>
      <c r="BM127" s="43">
        <f t="shared" si="11"/>
        <v>0</v>
      </c>
      <c r="BN127" s="33"/>
      <c r="BO127" s="29"/>
      <c r="BP127" s="29"/>
      <c r="BQ127" s="53" t="s">
        <v>216</v>
      </c>
      <c r="BR127" s="53" t="s">
        <v>916</v>
      </c>
      <c r="BS127" s="53" t="s">
        <v>917</v>
      </c>
      <c r="BT127" s="53" t="s">
        <v>294</v>
      </c>
      <c r="BU127" s="57">
        <v>43250</v>
      </c>
      <c r="BV127" s="29"/>
      <c r="BW127" s="29"/>
      <c r="BX127" s="53" t="s">
        <v>918</v>
      </c>
      <c r="BY127" s="53" t="s">
        <v>919</v>
      </c>
      <c r="BZ127" s="53" t="s">
        <v>920</v>
      </c>
      <c r="CA127" s="29"/>
      <c r="CB127" s="57">
        <v>43371</v>
      </c>
      <c r="CC127" s="29"/>
      <c r="CD127" s="29"/>
      <c r="CE127" s="29"/>
      <c r="CF127" s="29"/>
      <c r="CG127" s="29"/>
      <c r="CH127" s="29"/>
      <c r="CI127" s="29"/>
      <c r="CJ127" s="29"/>
      <c r="CK127" s="29"/>
      <c r="CL127" s="29"/>
      <c r="CM127" s="29"/>
      <c r="CN127" s="29"/>
      <c r="CO127" s="29"/>
    </row>
    <row r="128" spans="1:93" s="42" customFormat="1" ht="138" customHeight="1" x14ac:dyDescent="0.25">
      <c r="A128" s="29"/>
      <c r="B128" s="29"/>
      <c r="C128" s="29"/>
      <c r="D128" s="29"/>
      <c r="E128" s="29" t="s">
        <v>776</v>
      </c>
      <c r="F128" s="29"/>
      <c r="G128" s="29"/>
      <c r="H128" s="29" t="s">
        <v>921</v>
      </c>
      <c r="I128" s="32"/>
      <c r="J128" s="109" t="s">
        <v>210</v>
      </c>
      <c r="K128" s="109" t="s">
        <v>211</v>
      </c>
      <c r="L128" s="29" t="s">
        <v>420</v>
      </c>
      <c r="M128" s="29"/>
      <c r="N128" s="29"/>
      <c r="O128" s="29"/>
      <c r="P128" s="29"/>
      <c r="Q128" s="29">
        <v>1</v>
      </c>
      <c r="R128" s="29"/>
      <c r="S128" s="29"/>
      <c r="T128" s="29"/>
      <c r="U128" s="29">
        <v>1</v>
      </c>
      <c r="V128" s="29"/>
      <c r="W128" s="29"/>
      <c r="X128" s="29"/>
      <c r="Y128" s="29">
        <v>1</v>
      </c>
      <c r="Z128" s="29"/>
      <c r="AA128" s="29"/>
      <c r="AB128" s="29"/>
      <c r="AC128" s="29"/>
      <c r="AD128" s="33"/>
      <c r="AE128" s="34" t="s">
        <v>114</v>
      </c>
      <c r="AF128" s="29"/>
      <c r="AG128" s="29" t="s">
        <v>795</v>
      </c>
      <c r="AH128" s="29" t="s">
        <v>796</v>
      </c>
      <c r="AI128" s="29" t="s">
        <v>116</v>
      </c>
      <c r="AJ128" s="29"/>
      <c r="AK128" s="29"/>
      <c r="AL128" s="29"/>
      <c r="AM128" s="29" t="s">
        <v>116</v>
      </c>
      <c r="AN128" s="29"/>
      <c r="AO128" s="29"/>
      <c r="AP128" s="29"/>
      <c r="AQ128" s="29"/>
      <c r="AR128" s="29"/>
      <c r="AS128" s="29"/>
      <c r="AT128" s="29"/>
      <c r="AU128" s="29"/>
      <c r="AV128" s="29"/>
      <c r="AW128" s="29"/>
      <c r="AX128" s="29"/>
      <c r="AY128" s="29"/>
      <c r="AZ128" s="81">
        <v>10</v>
      </c>
      <c r="BA128" s="29">
        <v>20</v>
      </c>
      <c r="BB128" s="29"/>
      <c r="BC128" s="29"/>
      <c r="BD128" s="62">
        <f t="shared" si="14"/>
        <v>30</v>
      </c>
      <c r="BE128" s="61">
        <v>10</v>
      </c>
      <c r="BF128" s="29">
        <v>20</v>
      </c>
      <c r="BG128" s="29"/>
      <c r="BH128" s="29" t="s">
        <v>922</v>
      </c>
      <c r="BI128" s="29"/>
      <c r="BJ128" s="29"/>
      <c r="BK128" s="29"/>
      <c r="BL128" s="29"/>
      <c r="BM128" s="43">
        <f t="shared" si="11"/>
        <v>0</v>
      </c>
      <c r="BN128" s="33"/>
      <c r="BO128" s="29"/>
      <c r="BP128" s="29"/>
      <c r="BQ128" s="53" t="s">
        <v>216</v>
      </c>
      <c r="BR128" s="53" t="s">
        <v>923</v>
      </c>
      <c r="BS128" s="53" t="s">
        <v>924</v>
      </c>
      <c r="BT128" s="53" t="s">
        <v>294</v>
      </c>
      <c r="BU128" s="57">
        <v>43250</v>
      </c>
      <c r="BV128" s="29"/>
      <c r="BW128" s="29"/>
      <c r="BX128" s="53" t="s">
        <v>327</v>
      </c>
      <c r="BY128" s="53" t="s">
        <v>925</v>
      </c>
      <c r="BZ128" s="53" t="s">
        <v>926</v>
      </c>
      <c r="CA128" s="29"/>
      <c r="CB128" s="57">
        <v>43371</v>
      </c>
      <c r="CC128" s="29"/>
      <c r="CD128" s="29"/>
      <c r="CE128" s="29"/>
      <c r="CF128" s="29"/>
      <c r="CG128" s="29"/>
      <c r="CH128" s="29"/>
      <c r="CI128" s="29"/>
      <c r="CJ128" s="29"/>
      <c r="CK128" s="29"/>
      <c r="CL128" s="29"/>
      <c r="CM128" s="29"/>
      <c r="CN128" s="29"/>
      <c r="CO128" s="29"/>
    </row>
    <row r="129" spans="1:93" s="42" customFormat="1" ht="111.75" customHeight="1" x14ac:dyDescent="0.25">
      <c r="A129" s="85" t="s">
        <v>125</v>
      </c>
      <c r="B129" s="29" t="s">
        <v>433</v>
      </c>
      <c r="C129" s="29" t="s">
        <v>775</v>
      </c>
      <c r="D129" s="29" t="s">
        <v>103</v>
      </c>
      <c r="E129" s="29" t="s">
        <v>776</v>
      </c>
      <c r="F129" s="29" t="s">
        <v>777</v>
      </c>
      <c r="G129" s="29" t="s">
        <v>778</v>
      </c>
      <c r="H129" s="29" t="s">
        <v>927</v>
      </c>
      <c r="I129" s="32">
        <v>0.15</v>
      </c>
      <c r="J129" s="109" t="s">
        <v>108</v>
      </c>
      <c r="K129" s="109" t="s">
        <v>109</v>
      </c>
      <c r="L129" s="29" t="s">
        <v>420</v>
      </c>
      <c r="M129" s="29"/>
      <c r="N129" s="29"/>
      <c r="O129" s="29"/>
      <c r="P129" s="29"/>
      <c r="Q129" s="29"/>
      <c r="R129" s="29"/>
      <c r="S129" s="29">
        <v>1</v>
      </c>
      <c r="T129" s="29">
        <v>1</v>
      </c>
      <c r="U129" s="29">
        <v>1</v>
      </c>
      <c r="V129" s="29">
        <v>1</v>
      </c>
      <c r="W129" s="29"/>
      <c r="X129" s="29">
        <v>1</v>
      </c>
      <c r="Y129" s="29"/>
      <c r="Z129" s="29">
        <v>1</v>
      </c>
      <c r="AA129" s="29"/>
      <c r="AB129" s="29"/>
      <c r="AC129" s="29" t="s">
        <v>928</v>
      </c>
      <c r="AD129" s="33" t="s">
        <v>113</v>
      </c>
      <c r="AE129" s="109" t="s">
        <v>137</v>
      </c>
      <c r="AF129" s="29" t="s">
        <v>929</v>
      </c>
      <c r="AG129" s="29"/>
      <c r="AH129" s="29"/>
      <c r="AI129" s="29"/>
      <c r="AJ129" s="29" t="s">
        <v>116</v>
      </c>
      <c r="AK129" s="29"/>
      <c r="AL129" s="29"/>
      <c r="AM129" s="29" t="s">
        <v>116</v>
      </c>
      <c r="AN129" s="29"/>
      <c r="AO129" s="29"/>
      <c r="AP129" s="29"/>
      <c r="AQ129" s="29"/>
      <c r="AR129" s="29"/>
      <c r="AS129" s="29"/>
      <c r="AT129" s="29"/>
      <c r="AU129" s="29"/>
      <c r="AV129" s="29"/>
      <c r="AW129" s="29"/>
      <c r="AX129" s="29"/>
      <c r="AY129" s="29"/>
      <c r="AZ129" s="32">
        <v>1</v>
      </c>
      <c r="BA129" s="32">
        <v>1</v>
      </c>
      <c r="BB129" s="32">
        <v>1</v>
      </c>
      <c r="BC129" s="29">
        <v>0</v>
      </c>
      <c r="BD129" s="32">
        <v>1</v>
      </c>
      <c r="BE129" s="29"/>
      <c r="BF129" s="29"/>
      <c r="BG129" s="29"/>
      <c r="BH129" s="29">
        <v>1</v>
      </c>
      <c r="BI129" s="43">
        <v>0.25</v>
      </c>
      <c r="BJ129" s="43">
        <v>0.25</v>
      </c>
      <c r="BK129" s="120">
        <v>0.25</v>
      </c>
      <c r="BL129" s="29">
        <v>0</v>
      </c>
      <c r="BM129" s="43">
        <v>0.75</v>
      </c>
      <c r="BN129" s="55">
        <v>43195</v>
      </c>
      <c r="BO129" s="56">
        <v>1</v>
      </c>
      <c r="BP129" s="56">
        <v>1</v>
      </c>
      <c r="BQ129" s="73" t="s">
        <v>930</v>
      </c>
      <c r="BR129" s="73" t="s">
        <v>931</v>
      </c>
      <c r="BS129" s="73" t="s">
        <v>932</v>
      </c>
      <c r="BT129" s="56" t="s">
        <v>814</v>
      </c>
      <c r="BU129" s="55">
        <v>43290</v>
      </c>
      <c r="BV129" s="56">
        <v>2</v>
      </c>
      <c r="BW129" s="56">
        <v>2</v>
      </c>
      <c r="BX129" s="73" t="s">
        <v>933</v>
      </c>
      <c r="BY129" s="73" t="s">
        <v>934</v>
      </c>
      <c r="BZ129" s="73" t="s">
        <v>935</v>
      </c>
      <c r="CA129" s="73" t="s">
        <v>816</v>
      </c>
      <c r="CB129" s="110">
        <v>43377</v>
      </c>
      <c r="CC129" s="29">
        <v>1</v>
      </c>
      <c r="CD129" s="29">
        <v>1</v>
      </c>
      <c r="CE129" s="29" t="s">
        <v>936</v>
      </c>
      <c r="CF129" s="29" t="s">
        <v>937</v>
      </c>
      <c r="CG129" s="29" t="s">
        <v>938</v>
      </c>
      <c r="CH129" s="29" t="s">
        <v>793</v>
      </c>
      <c r="CI129" s="29"/>
      <c r="CJ129" s="29"/>
      <c r="CK129" s="29"/>
      <c r="CL129" s="29"/>
      <c r="CM129" s="29"/>
      <c r="CN129" s="29"/>
      <c r="CO129" s="29"/>
    </row>
    <row r="130" spans="1:93" s="42" customFormat="1" ht="110.25" customHeight="1" x14ac:dyDescent="0.25">
      <c r="A130" s="29"/>
      <c r="B130" s="29"/>
      <c r="C130" s="29"/>
      <c r="D130" s="29"/>
      <c r="E130" s="29" t="s">
        <v>279</v>
      </c>
      <c r="F130" s="29"/>
      <c r="G130" s="29"/>
      <c r="H130" s="29" t="s">
        <v>939</v>
      </c>
      <c r="I130" s="32"/>
      <c r="J130" s="109" t="s">
        <v>210</v>
      </c>
      <c r="K130" s="109" t="s">
        <v>211</v>
      </c>
      <c r="L130" s="29" t="s">
        <v>420</v>
      </c>
      <c r="M130" s="29"/>
      <c r="N130" s="29"/>
      <c r="O130" s="29"/>
      <c r="P130" s="29"/>
      <c r="Q130" s="29">
        <v>1</v>
      </c>
      <c r="R130" s="29"/>
      <c r="S130" s="29"/>
      <c r="T130" s="29"/>
      <c r="U130" s="29">
        <v>1</v>
      </c>
      <c r="V130" s="29"/>
      <c r="W130" s="29"/>
      <c r="X130" s="29"/>
      <c r="Y130" s="29">
        <v>1</v>
      </c>
      <c r="Z130" s="29"/>
      <c r="AA130" s="29"/>
      <c r="AB130" s="29"/>
      <c r="AC130" s="29"/>
      <c r="AD130" s="33"/>
      <c r="AE130" s="34" t="s">
        <v>114</v>
      </c>
      <c r="AF130" s="29"/>
      <c r="AG130" s="29" t="s">
        <v>282</v>
      </c>
      <c r="AH130" s="29" t="s">
        <v>330</v>
      </c>
      <c r="AI130" s="29" t="s">
        <v>116</v>
      </c>
      <c r="AJ130" s="29"/>
      <c r="AK130" s="29"/>
      <c r="AL130" s="29"/>
      <c r="AM130" s="29" t="s">
        <v>116</v>
      </c>
      <c r="AN130" s="29"/>
      <c r="AO130" s="29"/>
      <c r="AP130" s="29"/>
      <c r="AQ130" s="29"/>
      <c r="AR130" s="29"/>
      <c r="AS130" s="29"/>
      <c r="AT130" s="29"/>
      <c r="AU130" s="29"/>
      <c r="AV130" s="29"/>
      <c r="AW130" s="29"/>
      <c r="AX130" s="29"/>
      <c r="AY130" s="29"/>
      <c r="AZ130" s="81">
        <v>33</v>
      </c>
      <c r="BA130" s="29">
        <v>33</v>
      </c>
      <c r="BB130" s="29"/>
      <c r="BC130" s="29"/>
      <c r="BD130" s="62">
        <f t="shared" ref="BD130:BD132" si="15">SUM(AZ130:BC130)</f>
        <v>66</v>
      </c>
      <c r="BE130" s="29">
        <v>100</v>
      </c>
      <c r="BF130" s="29">
        <v>100</v>
      </c>
      <c r="BG130" s="29"/>
      <c r="BH130" s="29" t="s">
        <v>940</v>
      </c>
      <c r="BI130" s="29"/>
      <c r="BJ130" s="29"/>
      <c r="BK130" s="29"/>
      <c r="BL130" s="29"/>
      <c r="BM130" s="43">
        <f t="shared" si="11"/>
        <v>0</v>
      </c>
      <c r="BN130" s="33"/>
      <c r="BO130" s="29"/>
      <c r="BP130" s="29"/>
      <c r="BQ130" s="53" t="s">
        <v>216</v>
      </c>
      <c r="BR130" s="53" t="s">
        <v>941</v>
      </c>
      <c r="BS130" s="53" t="s">
        <v>942</v>
      </c>
      <c r="BT130" s="29"/>
      <c r="BU130" s="57">
        <v>43250</v>
      </c>
      <c r="BV130" s="29"/>
      <c r="BW130" s="29"/>
      <c r="BX130" s="59" t="s">
        <v>204</v>
      </c>
      <c r="BY130" s="53" t="s">
        <v>943</v>
      </c>
      <c r="BZ130" s="53" t="s">
        <v>944</v>
      </c>
      <c r="CA130" s="29"/>
      <c r="CB130" s="57">
        <v>39719</v>
      </c>
      <c r="CC130" s="29"/>
      <c r="CD130" s="29"/>
      <c r="CE130" s="29"/>
      <c r="CF130" s="29"/>
      <c r="CG130" s="29"/>
      <c r="CH130" s="29"/>
      <c r="CI130" s="29"/>
      <c r="CJ130" s="29"/>
      <c r="CK130" s="29"/>
      <c r="CL130" s="29"/>
      <c r="CM130" s="29"/>
      <c r="CN130" s="29"/>
      <c r="CO130" s="29"/>
    </row>
    <row r="131" spans="1:93" s="42" customFormat="1" ht="85.5" customHeight="1" x14ac:dyDescent="0.25">
      <c r="A131" s="29"/>
      <c r="B131" s="29"/>
      <c r="C131" s="29"/>
      <c r="D131" s="29"/>
      <c r="E131" s="29" t="s">
        <v>776</v>
      </c>
      <c r="F131" s="29"/>
      <c r="G131" s="29"/>
      <c r="H131" s="29" t="s">
        <v>945</v>
      </c>
      <c r="I131" s="32"/>
      <c r="J131" s="109" t="s">
        <v>210</v>
      </c>
      <c r="K131" s="109" t="s">
        <v>211</v>
      </c>
      <c r="L131" s="29" t="s">
        <v>420</v>
      </c>
      <c r="M131" s="29"/>
      <c r="N131" s="29"/>
      <c r="O131" s="29"/>
      <c r="P131" s="29"/>
      <c r="Q131" s="29">
        <v>1</v>
      </c>
      <c r="R131" s="29"/>
      <c r="S131" s="29"/>
      <c r="T131" s="29"/>
      <c r="U131" s="29">
        <v>1</v>
      </c>
      <c r="V131" s="29"/>
      <c r="W131" s="29"/>
      <c r="X131" s="29"/>
      <c r="Y131" s="29">
        <v>1</v>
      </c>
      <c r="Z131" s="29"/>
      <c r="AA131" s="29"/>
      <c r="AB131" s="29"/>
      <c r="AC131" s="29"/>
      <c r="AD131" s="33"/>
      <c r="AE131" s="34" t="s">
        <v>114</v>
      </c>
      <c r="AF131" s="29"/>
      <c r="AG131" s="29" t="s">
        <v>795</v>
      </c>
      <c r="AH131" s="29" t="s">
        <v>796</v>
      </c>
      <c r="AI131" s="29" t="s">
        <v>116</v>
      </c>
      <c r="AJ131" s="29"/>
      <c r="AK131" s="29"/>
      <c r="AL131" s="29"/>
      <c r="AM131" s="29" t="s">
        <v>116</v>
      </c>
      <c r="AN131" s="29"/>
      <c r="AO131" s="29"/>
      <c r="AP131" s="29"/>
      <c r="AQ131" s="29"/>
      <c r="AR131" s="29"/>
      <c r="AS131" s="29"/>
      <c r="AT131" s="29"/>
      <c r="AU131" s="29"/>
      <c r="AV131" s="29"/>
      <c r="AW131" s="29"/>
      <c r="AX131" s="29"/>
      <c r="AY131" s="29"/>
      <c r="AZ131" s="81">
        <v>33</v>
      </c>
      <c r="BA131" s="29">
        <v>33</v>
      </c>
      <c r="BB131" s="29"/>
      <c r="BC131" s="29"/>
      <c r="BD131" s="62">
        <f t="shared" si="15"/>
        <v>66</v>
      </c>
      <c r="BE131" s="81">
        <v>100</v>
      </c>
      <c r="BF131" s="29">
        <v>100</v>
      </c>
      <c r="BG131" s="29"/>
      <c r="BH131" s="29" t="s">
        <v>946</v>
      </c>
      <c r="BI131" s="29"/>
      <c r="BJ131" s="29"/>
      <c r="BK131" s="29"/>
      <c r="BL131" s="29"/>
      <c r="BM131" s="43">
        <f t="shared" si="11"/>
        <v>0</v>
      </c>
      <c r="BN131" s="33"/>
      <c r="BO131" s="29"/>
      <c r="BP131" s="29"/>
      <c r="BQ131" s="53" t="s">
        <v>216</v>
      </c>
      <c r="BR131" s="53" t="s">
        <v>947</v>
      </c>
      <c r="BS131" s="51" t="s">
        <v>948</v>
      </c>
      <c r="BT131" s="53" t="s">
        <v>294</v>
      </c>
      <c r="BU131" s="57">
        <v>43250</v>
      </c>
      <c r="BV131" s="29"/>
      <c r="BW131" s="29"/>
      <c r="BX131" s="53" t="s">
        <v>204</v>
      </c>
      <c r="BY131" s="53" t="s">
        <v>949</v>
      </c>
      <c r="BZ131" s="53" t="s">
        <v>950</v>
      </c>
      <c r="CA131" s="29"/>
      <c r="CB131" s="57">
        <v>43371</v>
      </c>
      <c r="CC131" s="29"/>
      <c r="CD131" s="29"/>
      <c r="CE131" s="29"/>
      <c r="CF131" s="29"/>
      <c r="CG131" s="29"/>
      <c r="CH131" s="29"/>
      <c r="CI131" s="29"/>
      <c r="CJ131" s="29"/>
      <c r="CK131" s="29"/>
      <c r="CL131" s="29"/>
      <c r="CM131" s="29"/>
      <c r="CN131" s="29"/>
      <c r="CO131" s="29"/>
    </row>
    <row r="132" spans="1:93" s="42" customFormat="1" ht="90" customHeight="1" x14ac:dyDescent="0.25">
      <c r="A132" s="29"/>
      <c r="B132" s="29"/>
      <c r="C132" s="29"/>
      <c r="D132" s="29"/>
      <c r="E132" s="29" t="s">
        <v>776</v>
      </c>
      <c r="F132" s="29"/>
      <c r="G132" s="29"/>
      <c r="H132" s="32" t="s">
        <v>951</v>
      </c>
      <c r="I132" s="32"/>
      <c r="J132" s="31" t="s">
        <v>210</v>
      </c>
      <c r="K132" s="109" t="s">
        <v>211</v>
      </c>
      <c r="L132" s="29" t="s">
        <v>426</v>
      </c>
      <c r="M132" s="29"/>
      <c r="N132" s="29"/>
      <c r="O132" s="29"/>
      <c r="P132" s="29"/>
      <c r="Q132" s="29">
        <v>1</v>
      </c>
      <c r="R132" s="29"/>
      <c r="S132" s="29"/>
      <c r="T132" s="29"/>
      <c r="U132" s="29">
        <v>1</v>
      </c>
      <c r="V132" s="29"/>
      <c r="W132" s="29"/>
      <c r="X132" s="29"/>
      <c r="Y132" s="29">
        <v>1</v>
      </c>
      <c r="Z132" s="29"/>
      <c r="AA132" s="29"/>
      <c r="AB132" s="29"/>
      <c r="AC132" s="29"/>
      <c r="AD132" s="34"/>
      <c r="AE132" s="34"/>
      <c r="AF132" s="29"/>
      <c r="AG132" s="29" t="s">
        <v>427</v>
      </c>
      <c r="AH132" s="29" t="s">
        <v>952</v>
      </c>
      <c r="AI132" s="29" t="s">
        <v>116</v>
      </c>
      <c r="AJ132" s="29"/>
      <c r="AK132" s="29"/>
      <c r="AL132" s="29"/>
      <c r="AM132" s="29" t="s">
        <v>116</v>
      </c>
      <c r="AN132" s="29"/>
      <c r="AO132" s="29"/>
      <c r="AP132" s="29"/>
      <c r="AQ132" s="29"/>
      <c r="AR132" s="29"/>
      <c r="AS132" s="29"/>
      <c r="AT132" s="29"/>
      <c r="AU132" s="29"/>
      <c r="AV132" s="29"/>
      <c r="AW132" s="29"/>
      <c r="AX132" s="29"/>
      <c r="AY132" s="29"/>
      <c r="AZ132" s="61">
        <v>0</v>
      </c>
      <c r="BA132" s="29">
        <v>0</v>
      </c>
      <c r="BB132" s="29"/>
      <c r="BC132" s="29"/>
      <c r="BD132" s="62">
        <f t="shared" si="15"/>
        <v>0</v>
      </c>
      <c r="BE132" s="61">
        <v>0</v>
      </c>
      <c r="BF132" s="29">
        <v>0</v>
      </c>
      <c r="BG132" s="29"/>
      <c r="BH132" s="29" t="s">
        <v>953</v>
      </c>
      <c r="BI132" s="29"/>
      <c r="BJ132" s="29"/>
      <c r="BK132" s="29"/>
      <c r="BL132" s="29"/>
      <c r="BM132" s="43">
        <f t="shared" si="11"/>
        <v>0</v>
      </c>
      <c r="BN132" s="33"/>
      <c r="BO132" s="29"/>
      <c r="BP132" s="29"/>
      <c r="BQ132" s="53" t="s">
        <v>216</v>
      </c>
      <c r="BR132" s="29"/>
      <c r="BS132" s="53" t="s">
        <v>954</v>
      </c>
      <c r="BT132" s="53"/>
      <c r="BU132" s="57">
        <v>43250</v>
      </c>
      <c r="BV132" s="29"/>
      <c r="BW132" s="29"/>
      <c r="BX132" s="53" t="s">
        <v>204</v>
      </c>
      <c r="BY132" s="29"/>
      <c r="BZ132" s="51" t="s">
        <v>955</v>
      </c>
      <c r="CA132" s="29"/>
      <c r="CB132" s="57">
        <v>43371</v>
      </c>
      <c r="CC132" s="29"/>
      <c r="CD132" s="29"/>
      <c r="CE132" s="29"/>
      <c r="CF132" s="29"/>
      <c r="CG132" s="29"/>
      <c r="CH132" s="29"/>
      <c r="CI132" s="29"/>
      <c r="CJ132" s="29"/>
      <c r="CK132" s="29"/>
      <c r="CL132" s="29"/>
      <c r="CM132" s="29"/>
      <c r="CN132" s="29"/>
      <c r="CO132" s="29"/>
    </row>
    <row r="133" spans="1:93" s="42" customFormat="1" ht="108.75" customHeight="1" x14ac:dyDescent="0.25">
      <c r="A133" s="85" t="s">
        <v>125</v>
      </c>
      <c r="B133" s="29" t="s">
        <v>433</v>
      </c>
      <c r="C133" s="29" t="s">
        <v>956</v>
      </c>
      <c r="D133" s="29" t="s">
        <v>103</v>
      </c>
      <c r="E133" s="29" t="s">
        <v>957</v>
      </c>
      <c r="F133" s="29" t="s">
        <v>958</v>
      </c>
      <c r="G133" s="29" t="s">
        <v>959</v>
      </c>
      <c r="H133" s="29" t="s">
        <v>960</v>
      </c>
      <c r="I133" s="32">
        <v>0.15</v>
      </c>
      <c r="J133" s="31" t="s">
        <v>108</v>
      </c>
      <c r="K133" s="109" t="s">
        <v>109</v>
      </c>
      <c r="L133" s="29" t="s">
        <v>426</v>
      </c>
      <c r="M133" s="29"/>
      <c r="N133" s="29"/>
      <c r="O133" s="29"/>
      <c r="P133" s="29"/>
      <c r="Q133" s="29" t="s">
        <v>304</v>
      </c>
      <c r="R133" s="29" t="s">
        <v>304</v>
      </c>
      <c r="S133" s="29" t="s">
        <v>304</v>
      </c>
      <c r="T133" s="29" t="s">
        <v>304</v>
      </c>
      <c r="U133" s="29" t="s">
        <v>304</v>
      </c>
      <c r="V133" s="29" t="s">
        <v>304</v>
      </c>
      <c r="W133" s="32">
        <v>0.15</v>
      </c>
      <c r="X133" s="32">
        <v>0.15</v>
      </c>
      <c r="Y133" s="32">
        <v>0.15</v>
      </c>
      <c r="Z133" s="32">
        <v>0.15</v>
      </c>
      <c r="AA133" s="32">
        <v>0.15</v>
      </c>
      <c r="AB133" s="32">
        <v>0.25</v>
      </c>
      <c r="AC133" s="29" t="s">
        <v>961</v>
      </c>
      <c r="AD133" s="34" t="s">
        <v>113</v>
      </c>
      <c r="AE133" s="34" t="s">
        <v>137</v>
      </c>
      <c r="AF133" s="58" t="s">
        <v>962</v>
      </c>
      <c r="AG133" s="29"/>
      <c r="AH133" s="29"/>
      <c r="AI133" s="29"/>
      <c r="AJ133" s="29" t="s">
        <v>116</v>
      </c>
      <c r="AK133" s="29"/>
      <c r="AL133" s="29" t="s">
        <v>116</v>
      </c>
      <c r="AM133" s="29" t="s">
        <v>116</v>
      </c>
      <c r="AN133" s="29"/>
      <c r="AO133" s="29"/>
      <c r="AP133" s="29"/>
      <c r="AQ133" s="29"/>
      <c r="AR133" s="29"/>
      <c r="AS133" s="29"/>
      <c r="AT133" s="29"/>
      <c r="AU133" s="29" t="s">
        <v>963</v>
      </c>
      <c r="AV133" s="29" t="s">
        <v>963</v>
      </c>
      <c r="AW133" s="29" t="s">
        <v>963</v>
      </c>
      <c r="AX133" s="29"/>
      <c r="AY133" s="29"/>
      <c r="AZ133" s="29" t="s">
        <v>964</v>
      </c>
      <c r="BA133" s="29" t="s">
        <v>964</v>
      </c>
      <c r="BB133" s="52">
        <v>1</v>
      </c>
      <c r="BC133" s="52">
        <v>0</v>
      </c>
      <c r="BD133" s="43">
        <v>1</v>
      </c>
      <c r="BE133" s="61"/>
      <c r="BF133" s="29"/>
      <c r="BG133" s="29"/>
      <c r="BH133" s="32">
        <v>1</v>
      </c>
      <c r="BI133" s="29" t="s">
        <v>964</v>
      </c>
      <c r="BJ133" s="29" t="s">
        <v>964</v>
      </c>
      <c r="BK133" s="43">
        <v>0.5</v>
      </c>
      <c r="BL133" s="43">
        <v>0</v>
      </c>
      <c r="BM133" s="43">
        <v>0.5</v>
      </c>
      <c r="BN133" s="33" t="s">
        <v>111</v>
      </c>
      <c r="BO133" s="29" t="s">
        <v>111</v>
      </c>
      <c r="BP133" s="29" t="s">
        <v>111</v>
      </c>
      <c r="BQ133" s="29" t="s">
        <v>111</v>
      </c>
      <c r="BR133" s="29" t="s">
        <v>111</v>
      </c>
      <c r="BS133" s="29" t="s">
        <v>111</v>
      </c>
      <c r="BT133" s="29" t="s">
        <v>111</v>
      </c>
      <c r="BU133" s="29" t="s">
        <v>111</v>
      </c>
      <c r="BV133" s="29" t="s">
        <v>111</v>
      </c>
      <c r="BW133" s="29" t="s">
        <v>111</v>
      </c>
      <c r="BX133" s="29" t="s">
        <v>111</v>
      </c>
      <c r="BY133" s="29" t="s">
        <v>111</v>
      </c>
      <c r="BZ133" s="29" t="s">
        <v>111</v>
      </c>
      <c r="CA133" s="29" t="s">
        <v>111</v>
      </c>
      <c r="CB133" s="40">
        <v>43378</v>
      </c>
      <c r="CC133" s="29">
        <v>12</v>
      </c>
      <c r="CD133" s="29">
        <v>12</v>
      </c>
      <c r="CE133" s="29" t="s">
        <v>965</v>
      </c>
      <c r="CF133" s="29" t="s">
        <v>966</v>
      </c>
      <c r="CG133" s="29" t="s">
        <v>967</v>
      </c>
      <c r="CH133" s="29" t="s">
        <v>968</v>
      </c>
      <c r="CI133" s="29"/>
      <c r="CJ133" s="29"/>
      <c r="CK133" s="29"/>
      <c r="CL133" s="29"/>
      <c r="CM133" s="29"/>
      <c r="CN133" s="29"/>
      <c r="CO133" s="29"/>
    </row>
    <row r="134" spans="1:93" s="42" customFormat="1" ht="111.75" customHeight="1" x14ac:dyDescent="0.25">
      <c r="A134" s="85" t="s">
        <v>125</v>
      </c>
      <c r="B134" s="29" t="s">
        <v>433</v>
      </c>
      <c r="C134" s="29" t="s">
        <v>956</v>
      </c>
      <c r="D134" s="29" t="s">
        <v>103</v>
      </c>
      <c r="E134" s="29" t="s">
        <v>957</v>
      </c>
      <c r="F134" s="29" t="s">
        <v>958</v>
      </c>
      <c r="G134" s="29" t="s">
        <v>969</v>
      </c>
      <c r="H134" s="29" t="s">
        <v>970</v>
      </c>
      <c r="I134" s="32">
        <v>0.1</v>
      </c>
      <c r="J134" s="31" t="s">
        <v>108</v>
      </c>
      <c r="K134" s="109" t="s">
        <v>109</v>
      </c>
      <c r="L134" s="29" t="s">
        <v>426</v>
      </c>
      <c r="M134" s="29"/>
      <c r="N134" s="29"/>
      <c r="O134" s="29"/>
      <c r="P134" s="29"/>
      <c r="Q134" s="29" t="s">
        <v>304</v>
      </c>
      <c r="R134" s="29" t="s">
        <v>304</v>
      </c>
      <c r="S134" s="29" t="s">
        <v>304</v>
      </c>
      <c r="T134" s="29" t="s">
        <v>304</v>
      </c>
      <c r="U134" s="29" t="s">
        <v>304</v>
      </c>
      <c r="V134" s="29" t="s">
        <v>304</v>
      </c>
      <c r="W134" s="32">
        <v>0.15</v>
      </c>
      <c r="X134" s="32">
        <v>0.15</v>
      </c>
      <c r="Y134" s="32">
        <v>0.15</v>
      </c>
      <c r="Z134" s="32">
        <v>0.15</v>
      </c>
      <c r="AA134" s="32">
        <v>0.15</v>
      </c>
      <c r="AB134" s="32">
        <v>0.25</v>
      </c>
      <c r="AC134" s="29" t="s">
        <v>971</v>
      </c>
      <c r="AD134" s="34" t="s">
        <v>113</v>
      </c>
      <c r="AE134" s="34" t="s">
        <v>114</v>
      </c>
      <c r="AF134" s="58" t="s">
        <v>972</v>
      </c>
      <c r="AG134" s="29"/>
      <c r="AH134" s="29"/>
      <c r="AI134" s="29"/>
      <c r="AJ134" s="29" t="s">
        <v>116</v>
      </c>
      <c r="AK134" s="29"/>
      <c r="AL134" s="29" t="s">
        <v>116</v>
      </c>
      <c r="AM134" s="29" t="s">
        <v>116</v>
      </c>
      <c r="AN134" s="29"/>
      <c r="AO134" s="29"/>
      <c r="AP134" s="29"/>
      <c r="AQ134" s="29"/>
      <c r="AR134" s="29"/>
      <c r="AS134" s="29"/>
      <c r="AT134" s="29"/>
      <c r="AU134" s="29" t="s">
        <v>963</v>
      </c>
      <c r="AV134" s="29" t="s">
        <v>963</v>
      </c>
      <c r="AW134" s="29" t="s">
        <v>963</v>
      </c>
      <c r="AX134" s="29"/>
      <c r="AY134" s="29"/>
      <c r="AZ134" s="29" t="s">
        <v>964</v>
      </c>
      <c r="BA134" s="29" t="s">
        <v>964</v>
      </c>
      <c r="BB134" s="52">
        <v>1</v>
      </c>
      <c r="BC134" s="52">
        <v>0</v>
      </c>
      <c r="BD134" s="43">
        <v>1</v>
      </c>
      <c r="BE134" s="61"/>
      <c r="BF134" s="29"/>
      <c r="BG134" s="29"/>
      <c r="BH134" s="29">
        <v>1</v>
      </c>
      <c r="BI134" s="29" t="s">
        <v>964</v>
      </c>
      <c r="BJ134" s="29" t="s">
        <v>964</v>
      </c>
      <c r="BK134" s="43">
        <v>1</v>
      </c>
      <c r="BL134" s="43">
        <v>0</v>
      </c>
      <c r="BM134" s="43">
        <v>1</v>
      </c>
      <c r="BN134" s="33" t="s">
        <v>111</v>
      </c>
      <c r="BO134" s="29" t="s">
        <v>111</v>
      </c>
      <c r="BP134" s="29" t="s">
        <v>111</v>
      </c>
      <c r="BQ134" s="29" t="s">
        <v>111</v>
      </c>
      <c r="BR134" s="29" t="s">
        <v>111</v>
      </c>
      <c r="BS134" s="29" t="s">
        <v>111</v>
      </c>
      <c r="BT134" s="29" t="s">
        <v>111</v>
      </c>
      <c r="BU134" s="29" t="s">
        <v>111</v>
      </c>
      <c r="BV134" s="29" t="s">
        <v>111</v>
      </c>
      <c r="BW134" s="29" t="s">
        <v>111</v>
      </c>
      <c r="BX134" s="29" t="s">
        <v>111</v>
      </c>
      <c r="BY134" s="29" t="s">
        <v>111</v>
      </c>
      <c r="BZ134" s="29" t="s">
        <v>111</v>
      </c>
      <c r="CA134" s="29" t="s">
        <v>111</v>
      </c>
      <c r="CB134" s="40">
        <v>43378</v>
      </c>
      <c r="CC134" s="29">
        <v>1</v>
      </c>
      <c r="CD134" s="29">
        <v>1</v>
      </c>
      <c r="CE134" s="29" t="s">
        <v>973</v>
      </c>
      <c r="CF134" s="29" t="s">
        <v>974</v>
      </c>
      <c r="CG134" s="29" t="s">
        <v>975</v>
      </c>
      <c r="CH134" s="29" t="s">
        <v>976</v>
      </c>
      <c r="CI134" s="29"/>
      <c r="CJ134" s="29"/>
      <c r="CK134" s="29"/>
      <c r="CL134" s="29"/>
      <c r="CM134" s="29"/>
      <c r="CN134" s="29"/>
      <c r="CO134" s="29"/>
    </row>
    <row r="135" spans="1:93" s="42" customFormat="1" ht="111" customHeight="1" x14ac:dyDescent="0.25">
      <c r="A135" s="85" t="s">
        <v>125</v>
      </c>
      <c r="B135" s="29" t="s">
        <v>433</v>
      </c>
      <c r="C135" s="29" t="s">
        <v>956</v>
      </c>
      <c r="D135" s="29" t="s">
        <v>103</v>
      </c>
      <c r="E135" s="29" t="s">
        <v>957</v>
      </c>
      <c r="F135" s="29" t="s">
        <v>958</v>
      </c>
      <c r="G135" s="29" t="s">
        <v>977</v>
      </c>
      <c r="H135" s="29" t="s">
        <v>978</v>
      </c>
      <c r="I135" s="32">
        <v>0.15</v>
      </c>
      <c r="J135" s="31" t="s">
        <v>108</v>
      </c>
      <c r="K135" s="109" t="s">
        <v>109</v>
      </c>
      <c r="L135" s="29" t="s">
        <v>426</v>
      </c>
      <c r="M135" s="29"/>
      <c r="N135" s="29"/>
      <c r="O135" s="29"/>
      <c r="P135" s="29"/>
      <c r="Q135" s="29" t="s">
        <v>304</v>
      </c>
      <c r="R135" s="29" t="s">
        <v>304</v>
      </c>
      <c r="S135" s="29" t="s">
        <v>304</v>
      </c>
      <c r="T135" s="29" t="s">
        <v>304</v>
      </c>
      <c r="U135" s="29" t="s">
        <v>304</v>
      </c>
      <c r="V135" s="29" t="s">
        <v>304</v>
      </c>
      <c r="W135" s="32">
        <v>0.15</v>
      </c>
      <c r="X135" s="32">
        <v>0.15</v>
      </c>
      <c r="Y135" s="32">
        <v>0.15</v>
      </c>
      <c r="Z135" s="32">
        <v>0.15</v>
      </c>
      <c r="AA135" s="32">
        <v>0.15</v>
      </c>
      <c r="AB135" s="32">
        <v>0.25</v>
      </c>
      <c r="AC135" s="29" t="s">
        <v>979</v>
      </c>
      <c r="AD135" s="34" t="s">
        <v>113</v>
      </c>
      <c r="AE135" s="34" t="s">
        <v>137</v>
      </c>
      <c r="AF135" s="67" t="s">
        <v>980</v>
      </c>
      <c r="AG135" s="29"/>
      <c r="AH135" s="29"/>
      <c r="AI135" s="29"/>
      <c r="AJ135" s="29" t="s">
        <v>116</v>
      </c>
      <c r="AK135" s="29"/>
      <c r="AL135" s="29" t="s">
        <v>116</v>
      </c>
      <c r="AM135" s="29" t="s">
        <v>116</v>
      </c>
      <c r="AN135" s="29"/>
      <c r="AO135" s="29"/>
      <c r="AP135" s="29"/>
      <c r="AQ135" s="29"/>
      <c r="AR135" s="29"/>
      <c r="AS135" s="29"/>
      <c r="AT135" s="29"/>
      <c r="AU135" s="29" t="s">
        <v>963</v>
      </c>
      <c r="AV135" s="29" t="s">
        <v>963</v>
      </c>
      <c r="AW135" s="29" t="s">
        <v>963</v>
      </c>
      <c r="AX135" s="29"/>
      <c r="AY135" s="29"/>
      <c r="AZ135" s="29" t="s">
        <v>964</v>
      </c>
      <c r="BA135" s="29" t="s">
        <v>964</v>
      </c>
      <c r="BB135" s="52">
        <v>1</v>
      </c>
      <c r="BC135" s="52">
        <v>0</v>
      </c>
      <c r="BD135" s="43">
        <v>1</v>
      </c>
      <c r="BE135" s="61"/>
      <c r="BF135" s="29"/>
      <c r="BG135" s="29"/>
      <c r="BH135" s="32">
        <v>1</v>
      </c>
      <c r="BI135" s="29" t="s">
        <v>964</v>
      </c>
      <c r="BJ135" s="29" t="s">
        <v>964</v>
      </c>
      <c r="BK135" s="43">
        <v>0.5</v>
      </c>
      <c r="BL135" s="43">
        <v>0</v>
      </c>
      <c r="BM135" s="43">
        <v>0.5</v>
      </c>
      <c r="BN135" s="33" t="s">
        <v>111</v>
      </c>
      <c r="BO135" s="29" t="s">
        <v>111</v>
      </c>
      <c r="BP135" s="29" t="s">
        <v>111</v>
      </c>
      <c r="BQ135" s="29" t="s">
        <v>111</v>
      </c>
      <c r="BR135" s="29" t="s">
        <v>111</v>
      </c>
      <c r="BS135" s="29" t="s">
        <v>111</v>
      </c>
      <c r="BT135" s="29" t="s">
        <v>111</v>
      </c>
      <c r="BU135" s="29" t="s">
        <v>111</v>
      </c>
      <c r="BV135" s="29" t="s">
        <v>111</v>
      </c>
      <c r="BW135" s="29" t="s">
        <v>111</v>
      </c>
      <c r="BX135" s="29" t="s">
        <v>111</v>
      </c>
      <c r="BY135" s="29" t="s">
        <v>111</v>
      </c>
      <c r="BZ135" s="29" t="s">
        <v>111</v>
      </c>
      <c r="CA135" s="29" t="s">
        <v>111</v>
      </c>
      <c r="CB135" s="40">
        <v>43378</v>
      </c>
      <c r="CC135" s="29">
        <v>11</v>
      </c>
      <c r="CD135" s="29">
        <v>11</v>
      </c>
      <c r="CE135" s="29" t="s">
        <v>981</v>
      </c>
      <c r="CF135" s="29" t="s">
        <v>982</v>
      </c>
      <c r="CG135" s="29" t="s">
        <v>983</v>
      </c>
      <c r="CH135" s="29" t="s">
        <v>984</v>
      </c>
      <c r="CI135" s="29"/>
      <c r="CJ135" s="29"/>
      <c r="CK135" s="29"/>
      <c r="CL135" s="29"/>
      <c r="CM135" s="29"/>
      <c r="CN135" s="29"/>
      <c r="CO135" s="29"/>
    </row>
    <row r="136" spans="1:93" s="42" customFormat="1" ht="110.25" customHeight="1" x14ac:dyDescent="0.25">
      <c r="A136" s="85" t="s">
        <v>125</v>
      </c>
      <c r="B136" s="29" t="s">
        <v>433</v>
      </c>
      <c r="C136" s="29" t="s">
        <v>956</v>
      </c>
      <c r="D136" s="29" t="s">
        <v>103</v>
      </c>
      <c r="E136" s="29" t="s">
        <v>957</v>
      </c>
      <c r="F136" s="29" t="s">
        <v>958</v>
      </c>
      <c r="G136" s="29" t="s">
        <v>985</v>
      </c>
      <c r="H136" s="29" t="s">
        <v>986</v>
      </c>
      <c r="I136" s="32">
        <v>0.15</v>
      </c>
      <c r="J136" s="31" t="s">
        <v>108</v>
      </c>
      <c r="K136" s="109" t="s">
        <v>987</v>
      </c>
      <c r="L136" s="29" t="s">
        <v>426</v>
      </c>
      <c r="M136" s="29"/>
      <c r="N136" s="29"/>
      <c r="O136" s="29"/>
      <c r="P136" s="29"/>
      <c r="Q136" s="29" t="s">
        <v>304</v>
      </c>
      <c r="R136" s="29" t="s">
        <v>304</v>
      </c>
      <c r="S136" s="29" t="s">
        <v>304</v>
      </c>
      <c r="T136" s="29" t="s">
        <v>304</v>
      </c>
      <c r="U136" s="29" t="s">
        <v>304</v>
      </c>
      <c r="V136" s="29" t="s">
        <v>304</v>
      </c>
      <c r="W136" s="32">
        <v>0.16666</v>
      </c>
      <c r="X136" s="32">
        <v>0.16666</v>
      </c>
      <c r="Y136" s="32">
        <v>0.16666</v>
      </c>
      <c r="Z136" s="32">
        <v>0.16666</v>
      </c>
      <c r="AA136" s="32">
        <v>0.16666</v>
      </c>
      <c r="AB136" s="32">
        <v>0.16666</v>
      </c>
      <c r="AC136" s="29" t="s">
        <v>988</v>
      </c>
      <c r="AD136" s="34" t="s">
        <v>113</v>
      </c>
      <c r="AE136" s="34" t="s">
        <v>137</v>
      </c>
      <c r="AF136" s="67" t="s">
        <v>989</v>
      </c>
      <c r="AG136" s="29"/>
      <c r="AH136" s="29"/>
      <c r="AI136" s="29"/>
      <c r="AJ136" s="29" t="s">
        <v>116</v>
      </c>
      <c r="AK136" s="29"/>
      <c r="AL136" s="29" t="s">
        <v>116</v>
      </c>
      <c r="AM136" s="29" t="s">
        <v>116</v>
      </c>
      <c r="AN136" s="29"/>
      <c r="AO136" s="29"/>
      <c r="AP136" s="29"/>
      <c r="AQ136" s="29"/>
      <c r="AR136" s="29"/>
      <c r="AS136" s="29"/>
      <c r="AT136" s="29"/>
      <c r="AU136" s="29" t="s">
        <v>963</v>
      </c>
      <c r="AV136" s="29" t="s">
        <v>963</v>
      </c>
      <c r="AW136" s="29" t="s">
        <v>963</v>
      </c>
      <c r="AX136" s="29"/>
      <c r="AY136" s="29"/>
      <c r="AZ136" s="29" t="s">
        <v>964</v>
      </c>
      <c r="BA136" s="29" t="s">
        <v>964</v>
      </c>
      <c r="BB136" s="52">
        <v>0.99901117149758456</v>
      </c>
      <c r="BC136" s="52">
        <v>0</v>
      </c>
      <c r="BD136" s="43">
        <v>0.99901117149758456</v>
      </c>
      <c r="BE136" s="61"/>
      <c r="BF136" s="29"/>
      <c r="BG136" s="29"/>
      <c r="BH136" s="67">
        <v>0.96</v>
      </c>
      <c r="BI136" s="29" t="s">
        <v>964</v>
      </c>
      <c r="BJ136" s="29" t="s">
        <v>964</v>
      </c>
      <c r="BK136" s="71">
        <v>0.47952536231884058</v>
      </c>
      <c r="BL136" s="71">
        <v>0</v>
      </c>
      <c r="BM136" s="71">
        <v>0.47952536231884058</v>
      </c>
      <c r="BN136" s="33" t="s">
        <v>111</v>
      </c>
      <c r="BO136" s="29" t="s">
        <v>111</v>
      </c>
      <c r="BP136" s="29" t="s">
        <v>111</v>
      </c>
      <c r="BQ136" s="29" t="s">
        <v>111</v>
      </c>
      <c r="BR136" s="29" t="s">
        <v>111</v>
      </c>
      <c r="BS136" s="29" t="s">
        <v>111</v>
      </c>
      <c r="BT136" s="29" t="s">
        <v>111</v>
      </c>
      <c r="BU136" s="29" t="s">
        <v>111</v>
      </c>
      <c r="BV136" s="29" t="s">
        <v>111</v>
      </c>
      <c r="BW136" s="29" t="s">
        <v>111</v>
      </c>
      <c r="BX136" s="29" t="s">
        <v>111</v>
      </c>
      <c r="BY136" s="29" t="s">
        <v>111</v>
      </c>
      <c r="BZ136" s="29" t="s">
        <v>111</v>
      </c>
      <c r="CA136" s="29" t="s">
        <v>111</v>
      </c>
      <c r="CB136" s="40">
        <v>43378</v>
      </c>
      <c r="CC136" s="29">
        <v>132349</v>
      </c>
      <c r="CD136" s="29">
        <v>132480</v>
      </c>
      <c r="CE136" s="29" t="s">
        <v>990</v>
      </c>
      <c r="CF136" s="29" t="s">
        <v>991</v>
      </c>
      <c r="CG136" s="29" t="s">
        <v>992</v>
      </c>
      <c r="CH136" s="29" t="s">
        <v>993</v>
      </c>
      <c r="CI136" s="29"/>
      <c r="CJ136" s="29"/>
      <c r="CK136" s="29"/>
      <c r="CL136" s="29"/>
      <c r="CM136" s="29"/>
      <c r="CN136" s="29"/>
      <c r="CO136" s="29"/>
    </row>
    <row r="137" spans="1:93" s="42" customFormat="1" ht="109.5" customHeight="1" x14ac:dyDescent="0.25">
      <c r="A137" s="85" t="s">
        <v>125</v>
      </c>
      <c r="B137" s="29" t="s">
        <v>433</v>
      </c>
      <c r="C137" s="29" t="s">
        <v>956</v>
      </c>
      <c r="D137" s="29" t="s">
        <v>103</v>
      </c>
      <c r="E137" s="29" t="s">
        <v>957</v>
      </c>
      <c r="F137" s="29" t="s">
        <v>958</v>
      </c>
      <c r="G137" s="29" t="s">
        <v>994</v>
      </c>
      <c r="H137" s="29" t="s">
        <v>995</v>
      </c>
      <c r="I137" s="32">
        <v>0.15</v>
      </c>
      <c r="J137" s="31" t="s">
        <v>108</v>
      </c>
      <c r="K137" s="109" t="s">
        <v>987</v>
      </c>
      <c r="L137" s="29" t="s">
        <v>426</v>
      </c>
      <c r="M137" s="29"/>
      <c r="N137" s="29"/>
      <c r="O137" s="29"/>
      <c r="P137" s="29"/>
      <c r="Q137" s="29" t="s">
        <v>304</v>
      </c>
      <c r="R137" s="29" t="s">
        <v>304</v>
      </c>
      <c r="S137" s="29" t="s">
        <v>304</v>
      </c>
      <c r="T137" s="29" t="s">
        <v>304</v>
      </c>
      <c r="U137" s="29" t="s">
        <v>304</v>
      </c>
      <c r="V137" s="29" t="s">
        <v>304</v>
      </c>
      <c r="W137" s="32">
        <v>0.16666</v>
      </c>
      <c r="X137" s="32">
        <v>0.16666</v>
      </c>
      <c r="Y137" s="32">
        <v>0.16666</v>
      </c>
      <c r="Z137" s="32">
        <v>0.16666</v>
      </c>
      <c r="AA137" s="32">
        <v>0.16666</v>
      </c>
      <c r="AB137" s="32">
        <v>0.16666</v>
      </c>
      <c r="AC137" s="29" t="s">
        <v>996</v>
      </c>
      <c r="AD137" s="34" t="s">
        <v>113</v>
      </c>
      <c r="AE137" s="34" t="s">
        <v>137</v>
      </c>
      <c r="AF137" s="67" t="s">
        <v>997</v>
      </c>
      <c r="AG137" s="29"/>
      <c r="AH137" s="29"/>
      <c r="AI137" s="29"/>
      <c r="AJ137" s="29" t="s">
        <v>116</v>
      </c>
      <c r="AK137" s="29"/>
      <c r="AL137" s="29" t="s">
        <v>116</v>
      </c>
      <c r="AM137" s="29" t="s">
        <v>116</v>
      </c>
      <c r="AN137" s="29"/>
      <c r="AO137" s="29"/>
      <c r="AP137" s="29"/>
      <c r="AQ137" s="29"/>
      <c r="AR137" s="29"/>
      <c r="AS137" s="29"/>
      <c r="AT137" s="29"/>
      <c r="AU137" s="29" t="s">
        <v>963</v>
      </c>
      <c r="AV137" s="29" t="s">
        <v>963</v>
      </c>
      <c r="AW137" s="29" t="s">
        <v>963</v>
      </c>
      <c r="AX137" s="29"/>
      <c r="AY137" s="29"/>
      <c r="AZ137" s="29" t="s">
        <v>964</v>
      </c>
      <c r="BA137" s="29" t="s">
        <v>964</v>
      </c>
      <c r="BB137" s="52">
        <v>0.95077275329135658</v>
      </c>
      <c r="BC137" s="52">
        <v>0</v>
      </c>
      <c r="BD137" s="43">
        <v>0.95077275329135658</v>
      </c>
      <c r="BE137" s="61"/>
      <c r="BF137" s="29"/>
      <c r="BG137" s="29"/>
      <c r="BH137" s="67">
        <v>0.9</v>
      </c>
      <c r="BI137" s="29" t="s">
        <v>964</v>
      </c>
      <c r="BJ137" s="29" t="s">
        <v>964</v>
      </c>
      <c r="BK137" s="71">
        <v>0.42784773898111045</v>
      </c>
      <c r="BL137" s="71">
        <v>0</v>
      </c>
      <c r="BM137" s="71">
        <v>0.42784773898111045</v>
      </c>
      <c r="BN137" s="33" t="s">
        <v>111</v>
      </c>
      <c r="BO137" s="29" t="s">
        <v>111</v>
      </c>
      <c r="BP137" s="29" t="s">
        <v>111</v>
      </c>
      <c r="BQ137" s="29" t="s">
        <v>111</v>
      </c>
      <c r="BR137" s="29" t="s">
        <v>111</v>
      </c>
      <c r="BS137" s="29" t="s">
        <v>111</v>
      </c>
      <c r="BT137" s="29" t="s">
        <v>111</v>
      </c>
      <c r="BU137" s="29" t="s">
        <v>111</v>
      </c>
      <c r="BV137" s="29" t="s">
        <v>111</v>
      </c>
      <c r="BW137" s="29" t="s">
        <v>111</v>
      </c>
      <c r="BX137" s="29" t="s">
        <v>111</v>
      </c>
      <c r="BY137" s="29" t="s">
        <v>111</v>
      </c>
      <c r="BZ137" s="29" t="s">
        <v>111</v>
      </c>
      <c r="CA137" s="29" t="s">
        <v>111</v>
      </c>
      <c r="CB137" s="40">
        <v>43378</v>
      </c>
      <c r="CC137" s="29">
        <v>3322</v>
      </c>
      <c r="CD137" s="29">
        <v>3494</v>
      </c>
      <c r="CE137" s="29" t="s">
        <v>998</v>
      </c>
      <c r="CF137" s="29" t="s">
        <v>999</v>
      </c>
      <c r="CG137" s="29" t="s">
        <v>1000</v>
      </c>
      <c r="CH137" s="29" t="s">
        <v>1001</v>
      </c>
      <c r="CI137" s="29"/>
      <c r="CJ137" s="29"/>
      <c r="CK137" s="29"/>
      <c r="CL137" s="29"/>
      <c r="CM137" s="29"/>
      <c r="CN137" s="29"/>
      <c r="CO137" s="29"/>
    </row>
    <row r="138" spans="1:93" s="42" customFormat="1" ht="112.5" customHeight="1" x14ac:dyDescent="0.25">
      <c r="A138" s="85" t="s">
        <v>125</v>
      </c>
      <c r="B138" s="29" t="s">
        <v>433</v>
      </c>
      <c r="C138" s="29" t="s">
        <v>956</v>
      </c>
      <c r="D138" s="29" t="s">
        <v>103</v>
      </c>
      <c r="E138" s="29" t="s">
        <v>957</v>
      </c>
      <c r="F138" s="29" t="s">
        <v>958</v>
      </c>
      <c r="G138" s="29" t="s">
        <v>1002</v>
      </c>
      <c r="H138" s="29" t="s">
        <v>1003</v>
      </c>
      <c r="I138" s="32">
        <v>0.15</v>
      </c>
      <c r="J138" s="31" t="s">
        <v>108</v>
      </c>
      <c r="K138" s="109" t="s">
        <v>109</v>
      </c>
      <c r="L138" s="29" t="s">
        <v>426</v>
      </c>
      <c r="M138" s="29"/>
      <c r="N138" s="29"/>
      <c r="O138" s="29"/>
      <c r="P138" s="29"/>
      <c r="Q138" s="29" t="s">
        <v>304</v>
      </c>
      <c r="R138" s="29" t="s">
        <v>304</v>
      </c>
      <c r="S138" s="29" t="s">
        <v>304</v>
      </c>
      <c r="T138" s="29" t="s">
        <v>304</v>
      </c>
      <c r="U138" s="29" t="s">
        <v>304</v>
      </c>
      <c r="V138" s="29" t="s">
        <v>304</v>
      </c>
      <c r="W138" s="32">
        <v>0.15</v>
      </c>
      <c r="X138" s="32">
        <v>0.15</v>
      </c>
      <c r="Y138" s="32">
        <v>0.15</v>
      </c>
      <c r="Z138" s="32">
        <v>0.15</v>
      </c>
      <c r="AA138" s="32">
        <v>0.15</v>
      </c>
      <c r="AB138" s="32">
        <v>0.25</v>
      </c>
      <c r="AC138" s="29" t="s">
        <v>1004</v>
      </c>
      <c r="AD138" s="34" t="s">
        <v>113</v>
      </c>
      <c r="AE138" s="34" t="s">
        <v>137</v>
      </c>
      <c r="AF138" s="58" t="s">
        <v>1005</v>
      </c>
      <c r="AG138" s="29"/>
      <c r="AH138" s="29"/>
      <c r="AI138" s="29"/>
      <c r="AJ138" s="29" t="s">
        <v>116</v>
      </c>
      <c r="AK138" s="29"/>
      <c r="AL138" s="29" t="s">
        <v>116</v>
      </c>
      <c r="AM138" s="29" t="s">
        <v>116</v>
      </c>
      <c r="AN138" s="29"/>
      <c r="AO138" s="29"/>
      <c r="AP138" s="29"/>
      <c r="AQ138" s="29"/>
      <c r="AR138" s="29"/>
      <c r="AS138" s="29"/>
      <c r="AT138" s="29"/>
      <c r="AU138" s="29" t="s">
        <v>963</v>
      </c>
      <c r="AV138" s="29" t="s">
        <v>963</v>
      </c>
      <c r="AW138" s="29" t="s">
        <v>963</v>
      </c>
      <c r="AX138" s="29"/>
      <c r="AY138" s="29"/>
      <c r="AZ138" s="29" t="s">
        <v>964</v>
      </c>
      <c r="BA138" s="29" t="s">
        <v>964</v>
      </c>
      <c r="BB138" s="52">
        <v>0.8666666666666667</v>
      </c>
      <c r="BC138" s="52">
        <v>0</v>
      </c>
      <c r="BD138" s="43">
        <v>0.8666666666666667</v>
      </c>
      <c r="BE138" s="61"/>
      <c r="BF138" s="29"/>
      <c r="BG138" s="29"/>
      <c r="BH138" s="32">
        <v>1</v>
      </c>
      <c r="BI138" s="29" t="s">
        <v>964</v>
      </c>
      <c r="BJ138" s="29" t="s">
        <v>964</v>
      </c>
      <c r="BK138" s="43">
        <v>0.43333333333333335</v>
      </c>
      <c r="BL138" s="43">
        <v>0</v>
      </c>
      <c r="BM138" s="43">
        <v>0.43333333333333335</v>
      </c>
      <c r="BN138" s="33" t="s">
        <v>111</v>
      </c>
      <c r="BO138" s="29" t="s">
        <v>111</v>
      </c>
      <c r="BP138" s="29" t="s">
        <v>111</v>
      </c>
      <c r="BQ138" s="29" t="s">
        <v>111</v>
      </c>
      <c r="BR138" s="29" t="s">
        <v>111</v>
      </c>
      <c r="BS138" s="29" t="s">
        <v>111</v>
      </c>
      <c r="BT138" s="29" t="s">
        <v>111</v>
      </c>
      <c r="BU138" s="29" t="s">
        <v>111</v>
      </c>
      <c r="BV138" s="29" t="s">
        <v>111</v>
      </c>
      <c r="BW138" s="29" t="s">
        <v>111</v>
      </c>
      <c r="BX138" s="29" t="s">
        <v>111</v>
      </c>
      <c r="BY138" s="29" t="s">
        <v>111</v>
      </c>
      <c r="BZ138" s="29" t="s">
        <v>111</v>
      </c>
      <c r="CA138" s="29" t="s">
        <v>111</v>
      </c>
      <c r="CB138" s="40">
        <v>43378</v>
      </c>
      <c r="CC138" s="29">
        <v>39</v>
      </c>
      <c r="CD138" s="29">
        <v>45</v>
      </c>
      <c r="CE138" s="29" t="s">
        <v>1006</v>
      </c>
      <c r="CF138" s="29" t="s">
        <v>1007</v>
      </c>
      <c r="CG138" s="29" t="s">
        <v>1008</v>
      </c>
      <c r="CH138" s="29" t="s">
        <v>1009</v>
      </c>
      <c r="CI138" s="29"/>
      <c r="CJ138" s="29"/>
      <c r="CK138" s="29"/>
      <c r="CL138" s="29"/>
      <c r="CM138" s="29"/>
      <c r="CN138" s="29"/>
      <c r="CO138" s="29"/>
    </row>
    <row r="139" spans="1:93" s="42" customFormat="1" ht="102" customHeight="1" x14ac:dyDescent="0.25">
      <c r="A139" s="85" t="s">
        <v>125</v>
      </c>
      <c r="B139" s="29" t="s">
        <v>433</v>
      </c>
      <c r="C139" s="29" t="s">
        <v>956</v>
      </c>
      <c r="D139" s="29" t="s">
        <v>103</v>
      </c>
      <c r="E139" s="29" t="s">
        <v>957</v>
      </c>
      <c r="F139" s="29" t="s">
        <v>958</v>
      </c>
      <c r="G139" s="29" t="s">
        <v>1010</v>
      </c>
      <c r="H139" s="29" t="s">
        <v>1011</v>
      </c>
      <c r="I139" s="32">
        <v>0.15</v>
      </c>
      <c r="J139" s="31" t="s">
        <v>108</v>
      </c>
      <c r="K139" s="109" t="s">
        <v>109</v>
      </c>
      <c r="L139" s="29" t="s">
        <v>426</v>
      </c>
      <c r="M139" s="29"/>
      <c r="N139" s="29"/>
      <c r="O139" s="29"/>
      <c r="P139" s="29"/>
      <c r="Q139" s="29" t="s">
        <v>304</v>
      </c>
      <c r="R139" s="29" t="s">
        <v>304</v>
      </c>
      <c r="S139" s="29" t="s">
        <v>304</v>
      </c>
      <c r="T139" s="29" t="s">
        <v>304</v>
      </c>
      <c r="U139" s="29" t="s">
        <v>304</v>
      </c>
      <c r="V139" s="29" t="s">
        <v>304</v>
      </c>
      <c r="W139" s="32">
        <v>0.15</v>
      </c>
      <c r="X139" s="32">
        <v>0.15</v>
      </c>
      <c r="Y139" s="32">
        <v>0.15</v>
      </c>
      <c r="Z139" s="32">
        <v>0.15</v>
      </c>
      <c r="AA139" s="32">
        <v>0.15</v>
      </c>
      <c r="AB139" s="32">
        <v>0.25</v>
      </c>
      <c r="AC139" s="29" t="s">
        <v>1012</v>
      </c>
      <c r="AD139" s="34" t="s">
        <v>262</v>
      </c>
      <c r="AE139" s="34" t="s">
        <v>137</v>
      </c>
      <c r="AF139" s="58" t="s">
        <v>1013</v>
      </c>
      <c r="AG139" s="29"/>
      <c r="AH139" s="29"/>
      <c r="AI139" s="29"/>
      <c r="AJ139" s="29" t="s">
        <v>116</v>
      </c>
      <c r="AK139" s="29"/>
      <c r="AL139" s="29" t="s">
        <v>116</v>
      </c>
      <c r="AM139" s="29" t="s">
        <v>116</v>
      </c>
      <c r="AN139" s="29"/>
      <c r="AO139" s="29"/>
      <c r="AP139" s="29"/>
      <c r="AQ139" s="29"/>
      <c r="AR139" s="29"/>
      <c r="AS139" s="29"/>
      <c r="AT139" s="29"/>
      <c r="AU139" s="29" t="s">
        <v>963</v>
      </c>
      <c r="AV139" s="29" t="s">
        <v>963</v>
      </c>
      <c r="AW139" s="29" t="s">
        <v>963</v>
      </c>
      <c r="AX139" s="29"/>
      <c r="AY139" s="29"/>
      <c r="AZ139" s="29" t="s">
        <v>964</v>
      </c>
      <c r="BA139" s="29" t="s">
        <v>964</v>
      </c>
      <c r="BB139" s="52">
        <v>0.82080924855491333</v>
      </c>
      <c r="BC139" s="52">
        <v>0</v>
      </c>
      <c r="BD139" s="43">
        <v>0.82080924855491333</v>
      </c>
      <c r="BE139" s="61"/>
      <c r="BF139" s="29"/>
      <c r="BG139" s="29"/>
      <c r="BH139" s="32">
        <v>1</v>
      </c>
      <c r="BI139" s="29" t="s">
        <v>964</v>
      </c>
      <c r="BJ139" s="29" t="s">
        <v>964</v>
      </c>
      <c r="BK139" s="43">
        <v>0.41040462427745666</v>
      </c>
      <c r="BL139" s="43">
        <v>0</v>
      </c>
      <c r="BM139" s="43">
        <v>0.41040462427745666</v>
      </c>
      <c r="BN139" s="33" t="s">
        <v>111</v>
      </c>
      <c r="BO139" s="29" t="s">
        <v>111</v>
      </c>
      <c r="BP139" s="29" t="s">
        <v>111</v>
      </c>
      <c r="BQ139" s="29" t="s">
        <v>111</v>
      </c>
      <c r="BR139" s="29" t="s">
        <v>111</v>
      </c>
      <c r="BS139" s="29" t="s">
        <v>111</v>
      </c>
      <c r="BT139" s="29" t="s">
        <v>111</v>
      </c>
      <c r="BU139" s="29" t="s">
        <v>111</v>
      </c>
      <c r="BV139" s="29" t="s">
        <v>111</v>
      </c>
      <c r="BW139" s="29" t="s">
        <v>111</v>
      </c>
      <c r="BX139" s="29" t="s">
        <v>111</v>
      </c>
      <c r="BY139" s="29" t="s">
        <v>111</v>
      </c>
      <c r="BZ139" s="29" t="s">
        <v>111</v>
      </c>
      <c r="CA139" s="29" t="s">
        <v>111</v>
      </c>
      <c r="CB139" s="40">
        <v>43378</v>
      </c>
      <c r="CC139" s="29">
        <v>142</v>
      </c>
      <c r="CD139" s="29">
        <v>173</v>
      </c>
      <c r="CE139" s="29" t="s">
        <v>1014</v>
      </c>
      <c r="CF139" s="29" t="s">
        <v>1015</v>
      </c>
      <c r="CG139" s="29" t="s">
        <v>1016</v>
      </c>
      <c r="CH139" s="29" t="s">
        <v>1017</v>
      </c>
      <c r="CI139" s="29"/>
      <c r="CJ139" s="29"/>
      <c r="CK139" s="29"/>
      <c r="CL139" s="29"/>
      <c r="CM139" s="29"/>
      <c r="CN139" s="29"/>
      <c r="CO139" s="29"/>
    </row>
    <row r="140" spans="1:93" s="42" customFormat="1" ht="102" customHeight="1" x14ac:dyDescent="0.25">
      <c r="A140" s="85" t="s">
        <v>125</v>
      </c>
      <c r="B140" s="29" t="s">
        <v>433</v>
      </c>
      <c r="C140" s="29" t="s">
        <v>956</v>
      </c>
      <c r="D140" s="29" t="s">
        <v>103</v>
      </c>
      <c r="E140" s="29" t="s">
        <v>957</v>
      </c>
      <c r="F140" s="29" t="s">
        <v>958</v>
      </c>
      <c r="G140" s="29" t="s">
        <v>1010</v>
      </c>
      <c r="H140" s="29" t="s">
        <v>1011</v>
      </c>
      <c r="I140" s="32">
        <v>0.15</v>
      </c>
      <c r="J140" s="31" t="s">
        <v>108</v>
      </c>
      <c r="K140" s="109" t="s">
        <v>109</v>
      </c>
      <c r="L140" s="29" t="s">
        <v>426</v>
      </c>
      <c r="M140" s="29"/>
      <c r="N140" s="29"/>
      <c r="O140" s="29"/>
      <c r="P140" s="29"/>
      <c r="Q140" s="29" t="s">
        <v>304</v>
      </c>
      <c r="R140" s="29" t="s">
        <v>304</v>
      </c>
      <c r="S140" s="29" t="s">
        <v>304</v>
      </c>
      <c r="T140" s="29" t="s">
        <v>304</v>
      </c>
      <c r="U140" s="29" t="s">
        <v>304</v>
      </c>
      <c r="V140" s="29" t="s">
        <v>304</v>
      </c>
      <c r="W140" s="32">
        <v>0.15</v>
      </c>
      <c r="X140" s="32">
        <v>0.15</v>
      </c>
      <c r="Y140" s="32">
        <v>0.15</v>
      </c>
      <c r="Z140" s="32">
        <v>0.15</v>
      </c>
      <c r="AA140" s="32">
        <v>0.15</v>
      </c>
      <c r="AB140" s="32">
        <v>0.25</v>
      </c>
      <c r="AC140" s="29" t="s">
        <v>1018</v>
      </c>
      <c r="AD140" s="34" t="s">
        <v>262</v>
      </c>
      <c r="AE140" s="34" t="s">
        <v>137</v>
      </c>
      <c r="AF140" s="58" t="s">
        <v>1019</v>
      </c>
      <c r="AG140" s="29"/>
      <c r="AH140" s="29"/>
      <c r="AI140" s="29"/>
      <c r="AJ140" s="29" t="s">
        <v>116</v>
      </c>
      <c r="AK140" s="29"/>
      <c r="AL140" s="29" t="s">
        <v>116</v>
      </c>
      <c r="AM140" s="29" t="s">
        <v>116</v>
      </c>
      <c r="AN140" s="29"/>
      <c r="AO140" s="29"/>
      <c r="AP140" s="29"/>
      <c r="AQ140" s="29"/>
      <c r="AR140" s="29"/>
      <c r="AS140" s="29"/>
      <c r="AT140" s="29"/>
      <c r="AU140" s="29" t="s">
        <v>963</v>
      </c>
      <c r="AV140" s="29" t="s">
        <v>963</v>
      </c>
      <c r="AW140" s="29" t="s">
        <v>963</v>
      </c>
      <c r="AX140" s="29"/>
      <c r="AY140" s="29"/>
      <c r="AZ140" s="29" t="s">
        <v>964</v>
      </c>
      <c r="BA140" s="29" t="s">
        <v>964</v>
      </c>
      <c r="BB140" s="52">
        <v>0.86206896551724133</v>
      </c>
      <c r="BC140" s="52">
        <v>0</v>
      </c>
      <c r="BD140" s="43">
        <v>0.86206896551724133</v>
      </c>
      <c r="BE140" s="61"/>
      <c r="BF140" s="29"/>
      <c r="BG140" s="29"/>
      <c r="BH140" s="32">
        <v>1</v>
      </c>
      <c r="BI140" s="29" t="s">
        <v>964</v>
      </c>
      <c r="BJ140" s="29" t="s">
        <v>964</v>
      </c>
      <c r="BK140" s="43">
        <v>0.43103448275862066</v>
      </c>
      <c r="BL140" s="43">
        <v>0</v>
      </c>
      <c r="BM140" s="43">
        <v>0.43103448275862066</v>
      </c>
      <c r="BN140" s="33" t="s">
        <v>111</v>
      </c>
      <c r="BO140" s="29" t="s">
        <v>111</v>
      </c>
      <c r="BP140" s="29" t="s">
        <v>111</v>
      </c>
      <c r="BQ140" s="29" t="s">
        <v>111</v>
      </c>
      <c r="BR140" s="29" t="s">
        <v>111</v>
      </c>
      <c r="BS140" s="29" t="s">
        <v>111</v>
      </c>
      <c r="BT140" s="29" t="s">
        <v>111</v>
      </c>
      <c r="BU140" s="29" t="s">
        <v>111</v>
      </c>
      <c r="BV140" s="29" t="s">
        <v>111</v>
      </c>
      <c r="BW140" s="29" t="s">
        <v>111</v>
      </c>
      <c r="BX140" s="29" t="s">
        <v>111</v>
      </c>
      <c r="BY140" s="29" t="s">
        <v>111</v>
      </c>
      <c r="BZ140" s="29" t="s">
        <v>111</v>
      </c>
      <c r="CA140" s="29" t="s">
        <v>111</v>
      </c>
      <c r="CB140" s="40">
        <v>43378</v>
      </c>
      <c r="CC140" s="29">
        <v>25</v>
      </c>
      <c r="CD140" s="29">
        <v>29</v>
      </c>
      <c r="CE140" s="29" t="s">
        <v>1014</v>
      </c>
      <c r="CF140" s="29" t="s">
        <v>1015</v>
      </c>
      <c r="CG140" s="29" t="s">
        <v>1016</v>
      </c>
      <c r="CH140" s="29" t="s">
        <v>1017</v>
      </c>
      <c r="CI140" s="29"/>
      <c r="CJ140" s="29"/>
      <c r="CK140" s="29"/>
      <c r="CL140" s="29"/>
      <c r="CM140" s="29"/>
      <c r="CN140" s="29"/>
      <c r="CO140" s="29"/>
    </row>
    <row r="141" spans="1:93" s="42" customFormat="1" ht="115.5" customHeight="1" x14ac:dyDescent="0.25">
      <c r="A141" s="85" t="s">
        <v>125</v>
      </c>
      <c r="B141" s="29" t="s">
        <v>433</v>
      </c>
      <c r="C141" s="29" t="s">
        <v>956</v>
      </c>
      <c r="D141" s="29" t="s">
        <v>103</v>
      </c>
      <c r="E141" s="29" t="s">
        <v>1020</v>
      </c>
      <c r="F141" s="29" t="s">
        <v>1021</v>
      </c>
      <c r="G141" s="29" t="s">
        <v>1022</v>
      </c>
      <c r="H141" s="29" t="s">
        <v>1023</v>
      </c>
      <c r="I141" s="30">
        <v>0.15</v>
      </c>
      <c r="J141" s="31" t="s">
        <v>108</v>
      </c>
      <c r="K141" s="31" t="s">
        <v>109</v>
      </c>
      <c r="L141" s="29" t="s">
        <v>426</v>
      </c>
      <c r="M141" s="29"/>
      <c r="N141" s="29"/>
      <c r="O141" s="29"/>
      <c r="P141" s="29"/>
      <c r="Q141" s="87">
        <v>0.02</v>
      </c>
      <c r="R141" s="87">
        <v>0.01</v>
      </c>
      <c r="S141" s="87">
        <v>0</v>
      </c>
      <c r="T141" s="87">
        <v>0.01</v>
      </c>
      <c r="U141" s="87">
        <v>0</v>
      </c>
      <c r="V141" s="87">
        <v>0.11</v>
      </c>
      <c r="W141" s="87">
        <v>0</v>
      </c>
      <c r="X141" s="87">
        <v>0</v>
      </c>
      <c r="Y141" s="87">
        <v>0</v>
      </c>
      <c r="Z141" s="87">
        <v>0</v>
      </c>
      <c r="AA141" s="87">
        <v>0</v>
      </c>
      <c r="AB141" s="87">
        <v>0</v>
      </c>
      <c r="AC141" s="29" t="s">
        <v>1024</v>
      </c>
      <c r="AD141" s="33" t="s">
        <v>262</v>
      </c>
      <c r="AE141" s="109" t="s">
        <v>137</v>
      </c>
      <c r="AF141" s="99" t="s">
        <v>1025</v>
      </c>
      <c r="AG141" s="29"/>
      <c r="AH141" s="29"/>
      <c r="AI141" s="29"/>
      <c r="AJ141" s="29" t="s">
        <v>116</v>
      </c>
      <c r="AK141" s="29"/>
      <c r="AL141" s="29" t="s">
        <v>116</v>
      </c>
      <c r="AM141" s="29" t="s">
        <v>116</v>
      </c>
      <c r="AN141" s="29"/>
      <c r="AO141" s="29"/>
      <c r="AP141" s="29"/>
      <c r="AQ141" s="29"/>
      <c r="AR141" s="29"/>
      <c r="AS141" s="29"/>
      <c r="AT141" s="29"/>
      <c r="AU141" s="29"/>
      <c r="AV141" s="29"/>
      <c r="AW141" s="29"/>
      <c r="AX141" s="29" t="s">
        <v>111</v>
      </c>
      <c r="AY141" s="29" t="s">
        <v>130</v>
      </c>
      <c r="AZ141" s="52">
        <f t="shared" ref="AZ141:AZ143" si="16">IFERROR(BO141/BP141,0)</f>
        <v>0.75</v>
      </c>
      <c r="BA141" s="52">
        <f t="shared" ref="BA141:BA143" si="17">IFERROR(BV141/BW141,0)</f>
        <v>1</v>
      </c>
      <c r="BB141" s="29" t="s">
        <v>964</v>
      </c>
      <c r="BC141" s="29" t="s">
        <v>964</v>
      </c>
      <c r="BD141" s="107">
        <f t="shared" ref="BD141:BD176" si="18">IF(SUM(AZ141:BC141)&gt;100%,AVERAGE(AZ141:BC141),SUM(AZ141:BC141))</f>
        <v>0.875</v>
      </c>
      <c r="BE141" s="29"/>
      <c r="BF141" s="29"/>
      <c r="BG141" s="29"/>
      <c r="BH141" s="29">
        <v>1</v>
      </c>
      <c r="BI141" s="43">
        <v>0.375</v>
      </c>
      <c r="BJ141" s="43">
        <v>0.5</v>
      </c>
      <c r="BK141" s="29" t="s">
        <v>1026</v>
      </c>
      <c r="BL141" s="29" t="s">
        <v>1027</v>
      </c>
      <c r="BM141" s="107">
        <f>IF(SUM(BI141:BL141)&gt;100%,AVERAGE(BI141:BL141),SUM(BI141:BL141))</f>
        <v>0.875</v>
      </c>
      <c r="BN141" s="55">
        <v>43199</v>
      </c>
      <c r="BO141" s="56">
        <v>18</v>
      </c>
      <c r="BP141" s="56">
        <v>24</v>
      </c>
      <c r="BQ141" s="73" t="s">
        <v>1028</v>
      </c>
      <c r="BR141" s="73" t="s">
        <v>1029</v>
      </c>
      <c r="BS141" s="73" t="s">
        <v>1030</v>
      </c>
      <c r="BT141" s="73" t="s">
        <v>1031</v>
      </c>
      <c r="BU141" s="55">
        <v>43290</v>
      </c>
      <c r="BV141" s="56">
        <v>24</v>
      </c>
      <c r="BW141" s="56">
        <v>24</v>
      </c>
      <c r="BX141" s="73" t="s">
        <v>1032</v>
      </c>
      <c r="BY141" s="73" t="s">
        <v>1033</v>
      </c>
      <c r="BZ141" s="73" t="s">
        <v>1034</v>
      </c>
      <c r="CA141" s="73" t="s">
        <v>1035</v>
      </c>
      <c r="CB141" s="33"/>
      <c r="CC141" s="29" t="s">
        <v>111</v>
      </c>
      <c r="CD141" s="29" t="s">
        <v>111</v>
      </c>
      <c r="CE141" s="29" t="s">
        <v>111</v>
      </c>
      <c r="CF141" s="29" t="s">
        <v>111</v>
      </c>
      <c r="CG141" s="29" t="s">
        <v>111</v>
      </c>
      <c r="CH141" s="29" t="s">
        <v>111</v>
      </c>
      <c r="CI141" s="29"/>
      <c r="CJ141" s="29"/>
      <c r="CK141" s="29"/>
      <c r="CL141" s="29"/>
      <c r="CM141" s="29"/>
      <c r="CN141" s="29"/>
      <c r="CO141" s="29"/>
    </row>
    <row r="142" spans="1:93" s="42" customFormat="1" ht="143.25" customHeight="1" x14ac:dyDescent="0.25">
      <c r="A142" s="85" t="s">
        <v>125</v>
      </c>
      <c r="B142" s="29" t="s">
        <v>433</v>
      </c>
      <c r="C142" s="29" t="s">
        <v>956</v>
      </c>
      <c r="D142" s="29" t="s">
        <v>103</v>
      </c>
      <c r="E142" s="29" t="s">
        <v>424</v>
      </c>
      <c r="F142" s="29" t="s">
        <v>1021</v>
      </c>
      <c r="G142" s="29" t="s">
        <v>1036</v>
      </c>
      <c r="H142" s="29" t="s">
        <v>1037</v>
      </c>
      <c r="I142" s="30">
        <v>0.15</v>
      </c>
      <c r="J142" s="31" t="s">
        <v>108</v>
      </c>
      <c r="K142" s="31" t="s">
        <v>109</v>
      </c>
      <c r="L142" s="29" t="s">
        <v>426</v>
      </c>
      <c r="M142" s="32">
        <v>1</v>
      </c>
      <c r="N142" s="32">
        <v>1</v>
      </c>
      <c r="O142" s="32">
        <v>1</v>
      </c>
      <c r="P142" s="32">
        <v>1</v>
      </c>
      <c r="Q142" s="87">
        <v>0</v>
      </c>
      <c r="R142" s="87">
        <v>0.03</v>
      </c>
      <c r="S142" s="87">
        <v>0.03</v>
      </c>
      <c r="T142" s="87">
        <v>0</v>
      </c>
      <c r="U142" s="87">
        <v>0</v>
      </c>
      <c r="V142" s="87">
        <v>0.03</v>
      </c>
      <c r="W142" s="87">
        <v>0</v>
      </c>
      <c r="X142" s="87">
        <v>0</v>
      </c>
      <c r="Y142" s="87">
        <v>0.03</v>
      </c>
      <c r="Z142" s="87">
        <v>0</v>
      </c>
      <c r="AA142" s="87">
        <v>0</v>
      </c>
      <c r="AB142" s="87">
        <v>0.03</v>
      </c>
      <c r="AC142" s="29" t="s">
        <v>1038</v>
      </c>
      <c r="AD142" s="33" t="s">
        <v>113</v>
      </c>
      <c r="AE142" s="109" t="s">
        <v>137</v>
      </c>
      <c r="AF142" s="58" t="s">
        <v>1039</v>
      </c>
      <c r="AG142" s="29"/>
      <c r="AH142" s="29"/>
      <c r="AI142" s="29"/>
      <c r="AJ142" s="29" t="s">
        <v>116</v>
      </c>
      <c r="AK142" s="29"/>
      <c r="AL142" s="29" t="s">
        <v>116</v>
      </c>
      <c r="AM142" s="29" t="s">
        <v>116</v>
      </c>
      <c r="AN142" s="29"/>
      <c r="AO142" s="29"/>
      <c r="AP142" s="29"/>
      <c r="AQ142" s="29"/>
      <c r="AR142" s="29"/>
      <c r="AS142" s="29"/>
      <c r="AT142" s="29"/>
      <c r="AU142" s="29"/>
      <c r="AV142" s="29"/>
      <c r="AW142" s="29"/>
      <c r="AX142" s="29" t="s">
        <v>130</v>
      </c>
      <c r="AY142" s="29" t="s">
        <v>130</v>
      </c>
      <c r="AZ142" s="52">
        <f t="shared" si="16"/>
        <v>0.81502890173410403</v>
      </c>
      <c r="BA142" s="52">
        <f t="shared" si="17"/>
        <v>1</v>
      </c>
      <c r="BB142" s="29" t="s">
        <v>964</v>
      </c>
      <c r="BC142" s="29" t="s">
        <v>964</v>
      </c>
      <c r="BD142" s="52">
        <f t="shared" si="18"/>
        <v>0.90751445086705207</v>
      </c>
      <c r="BE142" s="29"/>
      <c r="BF142" s="29"/>
      <c r="BG142" s="29"/>
      <c r="BH142" s="29">
        <v>1</v>
      </c>
      <c r="BI142" s="43">
        <v>0.40751445086705201</v>
      </c>
      <c r="BJ142" s="43">
        <v>0.5</v>
      </c>
      <c r="BK142" s="29" t="s">
        <v>1027</v>
      </c>
      <c r="BL142" s="29" t="s">
        <v>1027</v>
      </c>
      <c r="BM142" s="52">
        <f t="shared" ref="BM142:BM198" si="19">IF(SUM(BI142:BL142)&gt;100%,AVERAGE(BI142:BL142),SUM(BI142:BL142))</f>
        <v>0.90751445086705207</v>
      </c>
      <c r="BN142" s="55">
        <v>43199</v>
      </c>
      <c r="BO142" s="56">
        <v>141</v>
      </c>
      <c r="BP142" s="56">
        <v>173</v>
      </c>
      <c r="BQ142" s="73" t="s">
        <v>1028</v>
      </c>
      <c r="BR142" s="73" t="s">
        <v>1029</v>
      </c>
      <c r="BS142" s="73" t="s">
        <v>1030</v>
      </c>
      <c r="BT142" s="73" t="s">
        <v>1031</v>
      </c>
      <c r="BU142" s="55">
        <v>43290</v>
      </c>
      <c r="BV142" s="56">
        <v>24</v>
      </c>
      <c r="BW142" s="56">
        <v>24</v>
      </c>
      <c r="BX142" s="73" t="s">
        <v>1040</v>
      </c>
      <c r="BY142" s="73" t="s">
        <v>1041</v>
      </c>
      <c r="BZ142" s="73" t="s">
        <v>1042</v>
      </c>
      <c r="CA142" s="73" t="s">
        <v>1043</v>
      </c>
      <c r="CB142" s="33"/>
      <c r="CC142" s="29" t="s">
        <v>111</v>
      </c>
      <c r="CD142" s="29" t="s">
        <v>111</v>
      </c>
      <c r="CE142" s="29" t="s">
        <v>111</v>
      </c>
      <c r="CF142" s="29" t="s">
        <v>111</v>
      </c>
      <c r="CG142" s="29" t="s">
        <v>111</v>
      </c>
      <c r="CH142" s="29" t="s">
        <v>111</v>
      </c>
      <c r="CI142" s="29"/>
      <c r="CJ142" s="29"/>
      <c r="CK142" s="29"/>
      <c r="CL142" s="29"/>
      <c r="CM142" s="29"/>
      <c r="CN142" s="29"/>
      <c r="CO142" s="29"/>
    </row>
    <row r="143" spans="1:93" s="42" customFormat="1" ht="153.75" customHeight="1" x14ac:dyDescent="0.25">
      <c r="A143" s="85" t="s">
        <v>125</v>
      </c>
      <c r="B143" s="29" t="s">
        <v>433</v>
      </c>
      <c r="C143" s="29" t="s">
        <v>956</v>
      </c>
      <c r="D143" s="29" t="s">
        <v>103</v>
      </c>
      <c r="E143" s="29" t="s">
        <v>1044</v>
      </c>
      <c r="F143" s="29" t="s">
        <v>1021</v>
      </c>
      <c r="G143" s="29" t="s">
        <v>1045</v>
      </c>
      <c r="H143" s="29" t="s">
        <v>1046</v>
      </c>
      <c r="I143" s="30">
        <v>0.2</v>
      </c>
      <c r="J143" s="31" t="s">
        <v>108</v>
      </c>
      <c r="K143" s="31" t="s">
        <v>109</v>
      </c>
      <c r="L143" s="29" t="s">
        <v>426</v>
      </c>
      <c r="M143" s="32">
        <v>0.61</v>
      </c>
      <c r="N143" s="32">
        <v>0.78</v>
      </c>
      <c r="O143" s="32">
        <v>0.9</v>
      </c>
      <c r="P143" s="32">
        <v>1</v>
      </c>
      <c r="Q143" s="87">
        <v>0</v>
      </c>
      <c r="R143" s="87">
        <v>0.03</v>
      </c>
      <c r="S143" s="87">
        <v>0.03</v>
      </c>
      <c r="T143" s="87">
        <v>0</v>
      </c>
      <c r="U143" s="87">
        <v>0</v>
      </c>
      <c r="V143" s="87">
        <v>0.03</v>
      </c>
      <c r="W143" s="87">
        <v>0</v>
      </c>
      <c r="X143" s="87">
        <v>0</v>
      </c>
      <c r="Y143" s="87">
        <v>0.03</v>
      </c>
      <c r="Z143" s="87">
        <v>0</v>
      </c>
      <c r="AA143" s="87">
        <v>0.05</v>
      </c>
      <c r="AB143" s="87">
        <v>0.03</v>
      </c>
      <c r="AC143" s="29" t="s">
        <v>1047</v>
      </c>
      <c r="AD143" s="33" t="s">
        <v>113</v>
      </c>
      <c r="AE143" s="109" t="s">
        <v>137</v>
      </c>
      <c r="AF143" s="58" t="s">
        <v>1048</v>
      </c>
      <c r="AG143" s="29"/>
      <c r="AH143" s="29"/>
      <c r="AI143" s="29"/>
      <c r="AJ143" s="29" t="s">
        <v>116</v>
      </c>
      <c r="AK143" s="29"/>
      <c r="AL143" s="29" t="s">
        <v>116</v>
      </c>
      <c r="AM143" s="29" t="s">
        <v>116</v>
      </c>
      <c r="AN143" s="29"/>
      <c r="AO143" s="29"/>
      <c r="AP143" s="29"/>
      <c r="AQ143" s="29"/>
      <c r="AR143" s="29"/>
      <c r="AS143" s="29"/>
      <c r="AT143" s="29"/>
      <c r="AU143" s="29"/>
      <c r="AV143" s="29"/>
      <c r="AW143" s="29"/>
      <c r="AX143" s="29" t="s">
        <v>111</v>
      </c>
      <c r="AY143" s="29" t="s">
        <v>130</v>
      </c>
      <c r="AZ143" s="52">
        <f t="shared" si="16"/>
        <v>0.92222222222222228</v>
      </c>
      <c r="BA143" s="52">
        <f t="shared" si="17"/>
        <v>0.82080924855491333</v>
      </c>
      <c r="BB143" s="29" t="s">
        <v>964</v>
      </c>
      <c r="BC143" s="29" t="s">
        <v>964</v>
      </c>
      <c r="BD143" s="43">
        <f t="shared" si="18"/>
        <v>0.87151573538856786</v>
      </c>
      <c r="BE143" s="29"/>
      <c r="BF143" s="29"/>
      <c r="BG143" s="29"/>
      <c r="BH143" s="29">
        <v>1</v>
      </c>
      <c r="BI143" s="43">
        <v>0.46111111111111114</v>
      </c>
      <c r="BJ143" s="43">
        <v>0.41040462427745666</v>
      </c>
      <c r="BK143" s="29" t="s">
        <v>1027</v>
      </c>
      <c r="BL143" s="29" t="s">
        <v>1027</v>
      </c>
      <c r="BM143" s="43">
        <f t="shared" si="19"/>
        <v>0.87151573538856786</v>
      </c>
      <c r="BN143" s="55">
        <v>43199</v>
      </c>
      <c r="BO143" s="56">
        <v>83</v>
      </c>
      <c r="BP143" s="56">
        <v>90</v>
      </c>
      <c r="BQ143" s="73" t="s">
        <v>1049</v>
      </c>
      <c r="BR143" s="73" t="s">
        <v>1050</v>
      </c>
      <c r="BS143" s="73" t="s">
        <v>1051</v>
      </c>
      <c r="BT143" s="73" t="s">
        <v>1052</v>
      </c>
      <c r="BU143" s="55">
        <v>43290</v>
      </c>
      <c r="BV143" s="56">
        <v>142</v>
      </c>
      <c r="BW143" s="56">
        <v>173</v>
      </c>
      <c r="BX143" s="73" t="s">
        <v>1053</v>
      </c>
      <c r="BY143" s="73" t="s">
        <v>1054</v>
      </c>
      <c r="BZ143" s="73" t="s">
        <v>1055</v>
      </c>
      <c r="CA143" s="73" t="s">
        <v>1056</v>
      </c>
      <c r="CB143" s="33"/>
      <c r="CC143" s="29" t="s">
        <v>111</v>
      </c>
      <c r="CD143" s="29" t="s">
        <v>111</v>
      </c>
      <c r="CE143" s="29" t="s">
        <v>111</v>
      </c>
      <c r="CF143" s="29" t="s">
        <v>111</v>
      </c>
      <c r="CG143" s="29" t="s">
        <v>111</v>
      </c>
      <c r="CH143" s="29" t="s">
        <v>111</v>
      </c>
      <c r="CI143" s="29"/>
      <c r="CJ143" s="29"/>
      <c r="CK143" s="29"/>
      <c r="CL143" s="29"/>
      <c r="CM143" s="29"/>
      <c r="CN143" s="29"/>
      <c r="CO143" s="29"/>
    </row>
    <row r="144" spans="1:93" s="42" customFormat="1" ht="90.75" customHeight="1" x14ac:dyDescent="0.25">
      <c r="A144" s="29"/>
      <c r="B144" s="29"/>
      <c r="C144" s="29"/>
      <c r="D144" s="29"/>
      <c r="E144" s="29" t="s">
        <v>1057</v>
      </c>
      <c r="F144" s="29"/>
      <c r="G144" s="29"/>
      <c r="H144" s="29" t="s">
        <v>1058</v>
      </c>
      <c r="I144" s="29"/>
      <c r="J144" s="33" t="s">
        <v>210</v>
      </c>
      <c r="K144" s="33" t="s">
        <v>211</v>
      </c>
      <c r="L144" s="29" t="s">
        <v>426</v>
      </c>
      <c r="M144" s="29"/>
      <c r="N144" s="29"/>
      <c r="O144" s="29"/>
      <c r="P144" s="29"/>
      <c r="Q144" s="29">
        <v>1</v>
      </c>
      <c r="R144" s="29"/>
      <c r="S144" s="29"/>
      <c r="T144" s="29"/>
      <c r="U144" s="29">
        <v>1</v>
      </c>
      <c r="V144" s="29"/>
      <c r="W144" s="29"/>
      <c r="X144" s="29"/>
      <c r="Y144" s="29">
        <v>1</v>
      </c>
      <c r="Z144" s="29"/>
      <c r="AA144" s="29"/>
      <c r="AB144" s="29"/>
      <c r="AC144" s="29"/>
      <c r="AD144" s="33"/>
      <c r="AE144" s="33"/>
      <c r="AF144" s="58" t="s">
        <v>1059</v>
      </c>
      <c r="AG144" s="29" t="s">
        <v>1060</v>
      </c>
      <c r="AH144" s="29" t="s">
        <v>1061</v>
      </c>
      <c r="AI144" s="29" t="s">
        <v>116</v>
      </c>
      <c r="AJ144" s="29"/>
      <c r="AK144" s="29"/>
      <c r="AL144" s="29"/>
      <c r="AM144" s="29" t="s">
        <v>116</v>
      </c>
      <c r="AN144" s="29"/>
      <c r="AO144" s="29"/>
      <c r="AP144" s="29"/>
      <c r="AQ144" s="29"/>
      <c r="AR144" s="29"/>
      <c r="AS144" s="29"/>
      <c r="AT144" s="29"/>
      <c r="AU144" s="29"/>
      <c r="AV144" s="29"/>
      <c r="AW144" s="29"/>
      <c r="AX144" s="29"/>
      <c r="AY144" s="29"/>
      <c r="AZ144" s="61">
        <v>0</v>
      </c>
      <c r="BA144" s="29">
        <v>15</v>
      </c>
      <c r="BB144" s="29"/>
      <c r="BC144" s="29"/>
      <c r="BD144" s="62">
        <f t="shared" ref="BD144:BD150" si="20">SUM(AZ144:BC144)</f>
        <v>15</v>
      </c>
      <c r="BE144" s="61">
        <v>0</v>
      </c>
      <c r="BF144" s="29">
        <v>15</v>
      </c>
      <c r="BG144" s="29"/>
      <c r="BH144" s="29" t="s">
        <v>1062</v>
      </c>
      <c r="BI144" s="29"/>
      <c r="BJ144" s="29"/>
      <c r="BK144" s="29"/>
      <c r="BL144" s="29"/>
      <c r="BM144" s="43">
        <f t="shared" si="19"/>
        <v>0</v>
      </c>
      <c r="BN144" s="33"/>
      <c r="BO144" s="29"/>
      <c r="BP144" s="29"/>
      <c r="BQ144" s="73"/>
      <c r="BR144" s="73"/>
      <c r="BS144" s="124" t="s">
        <v>1063</v>
      </c>
      <c r="BT144" s="53" t="s">
        <v>294</v>
      </c>
      <c r="BU144" s="102">
        <v>43342</v>
      </c>
      <c r="BV144" s="56"/>
      <c r="BW144" s="56"/>
      <c r="BX144" s="53" t="s">
        <v>204</v>
      </c>
      <c r="BY144" s="29"/>
      <c r="BZ144" s="53" t="s">
        <v>1064</v>
      </c>
      <c r="CA144" s="53" t="s">
        <v>294</v>
      </c>
      <c r="CB144" s="102">
        <v>42641</v>
      </c>
      <c r="CC144" s="29"/>
      <c r="CD144" s="29"/>
      <c r="CE144" s="29"/>
      <c r="CF144" s="29"/>
      <c r="CG144" s="29"/>
      <c r="CH144" s="29"/>
      <c r="CI144" s="29"/>
      <c r="CJ144" s="29"/>
      <c r="CK144" s="29"/>
      <c r="CL144" s="29"/>
      <c r="CM144" s="29"/>
      <c r="CN144" s="29"/>
      <c r="CO144" s="29"/>
    </row>
    <row r="145" spans="1:93" s="42" customFormat="1" ht="85.5" customHeight="1" x14ac:dyDescent="0.25">
      <c r="A145" s="29"/>
      <c r="B145" s="29"/>
      <c r="C145" s="29"/>
      <c r="D145" s="29"/>
      <c r="E145" s="29" t="s">
        <v>1057</v>
      </c>
      <c r="F145" s="29"/>
      <c r="G145" s="29"/>
      <c r="H145" s="29" t="s">
        <v>1065</v>
      </c>
      <c r="I145" s="30"/>
      <c r="J145" s="31" t="s">
        <v>210</v>
      </c>
      <c r="K145" s="31" t="s">
        <v>211</v>
      </c>
      <c r="L145" s="29" t="s">
        <v>426</v>
      </c>
      <c r="M145" s="29"/>
      <c r="N145" s="29"/>
      <c r="O145" s="29"/>
      <c r="P145" s="29"/>
      <c r="Q145" s="29">
        <v>1</v>
      </c>
      <c r="R145" s="87"/>
      <c r="S145" s="87"/>
      <c r="T145" s="87"/>
      <c r="U145" s="29">
        <v>1</v>
      </c>
      <c r="V145" s="87"/>
      <c r="W145" s="87"/>
      <c r="X145" s="87"/>
      <c r="Y145" s="29">
        <v>1</v>
      </c>
      <c r="Z145" s="87"/>
      <c r="AA145" s="87"/>
      <c r="AB145" s="29"/>
      <c r="AC145" s="29"/>
      <c r="AD145" s="33"/>
      <c r="AE145" s="109"/>
      <c r="AF145" s="58" t="s">
        <v>1066</v>
      </c>
      <c r="AG145" s="29" t="s">
        <v>1060</v>
      </c>
      <c r="AH145" s="29" t="s">
        <v>1061</v>
      </c>
      <c r="AI145" s="29" t="s">
        <v>116</v>
      </c>
      <c r="AJ145" s="29"/>
      <c r="AK145" s="29"/>
      <c r="AL145" s="29"/>
      <c r="AM145" s="29" t="s">
        <v>116</v>
      </c>
      <c r="AN145" s="29"/>
      <c r="AO145" s="29"/>
      <c r="AP145" s="29"/>
      <c r="AQ145" s="29"/>
      <c r="AR145" s="29"/>
      <c r="AS145" s="29"/>
      <c r="AT145" s="29"/>
      <c r="AU145" s="29"/>
      <c r="AV145" s="29"/>
      <c r="AW145" s="29"/>
      <c r="AX145" s="29"/>
      <c r="AY145" s="29"/>
      <c r="AZ145" s="61">
        <v>0</v>
      </c>
      <c r="BA145" s="29">
        <v>15</v>
      </c>
      <c r="BB145" s="29"/>
      <c r="BC145" s="29"/>
      <c r="BD145" s="62">
        <f t="shared" si="20"/>
        <v>15</v>
      </c>
      <c r="BE145" s="61">
        <v>0</v>
      </c>
      <c r="BF145" s="29">
        <v>15</v>
      </c>
      <c r="BG145" s="29"/>
      <c r="BH145" s="29" t="s">
        <v>1062</v>
      </c>
      <c r="BI145" s="29"/>
      <c r="BJ145" s="29"/>
      <c r="BK145" s="29"/>
      <c r="BL145" s="29"/>
      <c r="BM145" s="43">
        <f t="shared" si="19"/>
        <v>0</v>
      </c>
      <c r="BN145" s="33"/>
      <c r="BO145" s="29"/>
      <c r="BP145" s="29"/>
      <c r="BQ145" s="29"/>
      <c r="BR145" s="29"/>
      <c r="BS145" s="124" t="s">
        <v>1063</v>
      </c>
      <c r="BT145" s="53" t="s">
        <v>294</v>
      </c>
      <c r="BU145" s="102">
        <v>43342</v>
      </c>
      <c r="BV145" s="29"/>
      <c r="BW145" s="29"/>
      <c r="BX145" s="53" t="s">
        <v>204</v>
      </c>
      <c r="BY145" s="29"/>
      <c r="BZ145" s="53" t="s">
        <v>1064</v>
      </c>
      <c r="CA145" s="53" t="s">
        <v>294</v>
      </c>
      <c r="CB145" s="102">
        <v>42641</v>
      </c>
      <c r="CC145" s="29"/>
      <c r="CD145" s="29"/>
      <c r="CE145" s="29"/>
      <c r="CF145" s="29"/>
      <c r="CG145" s="29"/>
      <c r="CH145" s="29"/>
      <c r="CI145" s="29"/>
      <c r="CJ145" s="29"/>
      <c r="CK145" s="29"/>
      <c r="CL145" s="29"/>
      <c r="CM145" s="29"/>
      <c r="CN145" s="29"/>
      <c r="CO145" s="29"/>
    </row>
    <row r="146" spans="1:93" s="42" customFormat="1" ht="91.5" customHeight="1" x14ac:dyDescent="0.25">
      <c r="A146" s="29"/>
      <c r="B146" s="29"/>
      <c r="C146" s="29"/>
      <c r="D146" s="29"/>
      <c r="E146" s="29" t="s">
        <v>1044</v>
      </c>
      <c r="F146" s="29"/>
      <c r="G146" s="29"/>
      <c r="H146" s="29" t="s">
        <v>1067</v>
      </c>
      <c r="I146" s="30"/>
      <c r="J146" s="31" t="s">
        <v>210</v>
      </c>
      <c r="K146" s="31" t="s">
        <v>211</v>
      </c>
      <c r="L146" s="29" t="s">
        <v>426</v>
      </c>
      <c r="M146" s="29"/>
      <c r="N146" s="29"/>
      <c r="O146" s="29"/>
      <c r="P146" s="29"/>
      <c r="Q146" s="83">
        <v>1</v>
      </c>
      <c r="R146" s="87"/>
      <c r="S146" s="87"/>
      <c r="T146" s="87"/>
      <c r="U146" s="83">
        <v>1</v>
      </c>
      <c r="V146" s="87"/>
      <c r="W146" s="87"/>
      <c r="X146" s="87"/>
      <c r="Y146" s="83">
        <v>1</v>
      </c>
      <c r="Z146" s="87"/>
      <c r="AA146" s="87"/>
      <c r="AB146" s="83"/>
      <c r="AC146" s="29"/>
      <c r="AD146" s="33"/>
      <c r="AE146" s="34" t="s">
        <v>114</v>
      </c>
      <c r="AF146" s="58" t="s">
        <v>1068</v>
      </c>
      <c r="AG146" s="29" t="s">
        <v>427</v>
      </c>
      <c r="AH146" s="29" t="s">
        <v>1069</v>
      </c>
      <c r="AI146" s="29" t="s">
        <v>116</v>
      </c>
      <c r="AJ146" s="29"/>
      <c r="AK146" s="29"/>
      <c r="AL146" s="29"/>
      <c r="AM146" s="29" t="s">
        <v>116</v>
      </c>
      <c r="AN146" s="29"/>
      <c r="AO146" s="29"/>
      <c r="AP146" s="29"/>
      <c r="AQ146" s="29"/>
      <c r="AR146" s="29"/>
      <c r="AS146" s="29"/>
      <c r="AT146" s="29"/>
      <c r="AU146" s="29"/>
      <c r="AV146" s="29"/>
      <c r="AW146" s="29"/>
      <c r="AX146" s="29"/>
      <c r="AY146" s="29"/>
      <c r="AZ146" s="81">
        <v>33</v>
      </c>
      <c r="BA146" s="29">
        <v>33</v>
      </c>
      <c r="BB146" s="29"/>
      <c r="BC146" s="29"/>
      <c r="BD146" s="62">
        <f t="shared" si="20"/>
        <v>66</v>
      </c>
      <c r="BE146" s="81">
        <v>100</v>
      </c>
      <c r="BF146" s="29">
        <v>100</v>
      </c>
      <c r="BG146" s="29"/>
      <c r="BH146" s="29" t="s">
        <v>1070</v>
      </c>
      <c r="BI146" s="29"/>
      <c r="BJ146" s="29"/>
      <c r="BK146" s="29"/>
      <c r="BL146" s="29"/>
      <c r="BM146" s="43">
        <f t="shared" si="19"/>
        <v>0</v>
      </c>
      <c r="BN146" s="33"/>
      <c r="BO146" s="29"/>
      <c r="BP146" s="29"/>
      <c r="BQ146" s="53" t="s">
        <v>216</v>
      </c>
      <c r="BR146" s="53" t="s">
        <v>1071</v>
      </c>
      <c r="BS146" s="53" t="s">
        <v>1072</v>
      </c>
      <c r="BT146" s="53"/>
      <c r="BU146" s="57">
        <v>43250</v>
      </c>
      <c r="BV146" s="29"/>
      <c r="BW146" s="29"/>
      <c r="BX146" s="53" t="s">
        <v>219</v>
      </c>
      <c r="BY146" s="53" t="s">
        <v>1073</v>
      </c>
      <c r="BZ146" s="53" t="s">
        <v>1074</v>
      </c>
      <c r="CA146" s="29"/>
      <c r="CB146" s="57">
        <v>43371</v>
      </c>
      <c r="CC146" s="29"/>
      <c r="CD146" s="29"/>
      <c r="CE146" s="29"/>
      <c r="CF146" s="29"/>
      <c r="CG146" s="29"/>
      <c r="CH146" s="29"/>
      <c r="CI146" s="29"/>
      <c r="CJ146" s="29"/>
      <c r="CK146" s="29"/>
      <c r="CL146" s="29"/>
      <c r="CM146" s="29"/>
      <c r="CN146" s="29"/>
      <c r="CO146" s="29"/>
    </row>
    <row r="147" spans="1:93" s="42" customFormat="1" ht="86.25" customHeight="1" x14ac:dyDescent="0.25">
      <c r="A147" s="29"/>
      <c r="B147" s="29"/>
      <c r="C147" s="29"/>
      <c r="D147" s="29"/>
      <c r="E147" s="29" t="s">
        <v>1044</v>
      </c>
      <c r="F147" s="29"/>
      <c r="G147" s="29"/>
      <c r="H147" s="29" t="s">
        <v>1075</v>
      </c>
      <c r="I147" s="30"/>
      <c r="J147" s="31" t="s">
        <v>210</v>
      </c>
      <c r="K147" s="31" t="s">
        <v>211</v>
      </c>
      <c r="L147" s="29" t="s">
        <v>426</v>
      </c>
      <c r="M147" s="29"/>
      <c r="N147" s="29"/>
      <c r="O147" s="29"/>
      <c r="P147" s="29"/>
      <c r="Q147" s="83">
        <v>1</v>
      </c>
      <c r="R147" s="87"/>
      <c r="S147" s="87"/>
      <c r="T147" s="87"/>
      <c r="U147" s="83">
        <v>1</v>
      </c>
      <c r="V147" s="87"/>
      <c r="W147" s="87"/>
      <c r="X147" s="87"/>
      <c r="Y147" s="83">
        <v>1</v>
      </c>
      <c r="Z147" s="87"/>
      <c r="AA147" s="87"/>
      <c r="AB147" s="83"/>
      <c r="AC147" s="29"/>
      <c r="AD147" s="33"/>
      <c r="AE147" s="34" t="s">
        <v>114</v>
      </c>
      <c r="AF147" s="58" t="s">
        <v>1076</v>
      </c>
      <c r="AG147" s="29" t="s">
        <v>427</v>
      </c>
      <c r="AH147" s="29" t="s">
        <v>1069</v>
      </c>
      <c r="AI147" s="29" t="s">
        <v>116</v>
      </c>
      <c r="AJ147" s="29"/>
      <c r="AK147" s="29"/>
      <c r="AL147" s="29"/>
      <c r="AM147" s="29" t="s">
        <v>116</v>
      </c>
      <c r="AN147" s="29"/>
      <c r="AO147" s="29"/>
      <c r="AP147" s="29"/>
      <c r="AQ147" s="29"/>
      <c r="AR147" s="29"/>
      <c r="AS147" s="29"/>
      <c r="AT147" s="29"/>
      <c r="AU147" s="29"/>
      <c r="AV147" s="29"/>
      <c r="AW147" s="29"/>
      <c r="AX147" s="29"/>
      <c r="AY147" s="29"/>
      <c r="AZ147" s="81">
        <v>33</v>
      </c>
      <c r="BA147" s="29">
        <v>33</v>
      </c>
      <c r="BB147" s="29"/>
      <c r="BC147" s="29"/>
      <c r="BD147" s="62">
        <f t="shared" si="20"/>
        <v>66</v>
      </c>
      <c r="BE147" s="81">
        <v>100</v>
      </c>
      <c r="BF147" s="29">
        <v>100</v>
      </c>
      <c r="BG147" s="29"/>
      <c r="BH147" s="29" t="s">
        <v>1077</v>
      </c>
      <c r="BI147" s="29"/>
      <c r="BJ147" s="29"/>
      <c r="BK147" s="29"/>
      <c r="BL147" s="29"/>
      <c r="BM147" s="43">
        <f t="shared" si="19"/>
        <v>0</v>
      </c>
      <c r="BN147" s="33"/>
      <c r="BO147" s="29"/>
      <c r="BP147" s="29"/>
      <c r="BQ147" s="53" t="s">
        <v>216</v>
      </c>
      <c r="BR147" s="53" t="s">
        <v>1078</v>
      </c>
      <c r="BS147" s="53" t="s">
        <v>1079</v>
      </c>
      <c r="BT147" s="53"/>
      <c r="BU147" s="57">
        <v>43250</v>
      </c>
      <c r="BV147" s="29"/>
      <c r="BW147" s="29"/>
      <c r="BX147" s="53" t="s">
        <v>219</v>
      </c>
      <c r="BY147" s="53" t="s">
        <v>1080</v>
      </c>
      <c r="BZ147" s="53" t="s">
        <v>1081</v>
      </c>
      <c r="CA147" s="29"/>
      <c r="CB147" s="57">
        <v>43371</v>
      </c>
      <c r="CC147" s="29"/>
      <c r="CD147" s="29"/>
      <c r="CE147" s="29"/>
      <c r="CF147" s="29"/>
      <c r="CG147" s="29"/>
      <c r="CH147" s="29"/>
      <c r="CI147" s="29"/>
      <c r="CJ147" s="29"/>
      <c r="CK147" s="29"/>
      <c r="CL147" s="29"/>
      <c r="CM147" s="29"/>
      <c r="CN147" s="29"/>
      <c r="CO147" s="29"/>
    </row>
    <row r="148" spans="1:93" s="42" customFormat="1" ht="70.5" customHeight="1" x14ac:dyDescent="0.25">
      <c r="A148" s="29"/>
      <c r="B148" s="29"/>
      <c r="C148" s="29"/>
      <c r="D148" s="29"/>
      <c r="E148" s="29" t="s">
        <v>1044</v>
      </c>
      <c r="F148" s="29"/>
      <c r="G148" s="29"/>
      <c r="H148" s="29" t="s">
        <v>1082</v>
      </c>
      <c r="I148" s="30"/>
      <c r="J148" s="31" t="s">
        <v>210</v>
      </c>
      <c r="K148" s="31" t="s">
        <v>211</v>
      </c>
      <c r="L148" s="29" t="s">
        <v>426</v>
      </c>
      <c r="M148" s="29"/>
      <c r="N148" s="29"/>
      <c r="O148" s="29"/>
      <c r="P148" s="29"/>
      <c r="Q148" s="83">
        <v>1</v>
      </c>
      <c r="R148" s="87"/>
      <c r="S148" s="87"/>
      <c r="T148" s="87"/>
      <c r="U148" s="83">
        <v>1</v>
      </c>
      <c r="V148" s="87"/>
      <c r="W148" s="87"/>
      <c r="X148" s="87"/>
      <c r="Y148" s="83">
        <v>1</v>
      </c>
      <c r="Z148" s="87"/>
      <c r="AA148" s="87"/>
      <c r="AB148" s="83"/>
      <c r="AC148" s="29"/>
      <c r="AD148" s="33"/>
      <c r="AE148" s="34" t="s">
        <v>114</v>
      </c>
      <c r="AF148" s="29"/>
      <c r="AG148" s="29" t="s">
        <v>427</v>
      </c>
      <c r="AH148" s="29" t="s">
        <v>1083</v>
      </c>
      <c r="AI148" s="29" t="s">
        <v>116</v>
      </c>
      <c r="AJ148" s="29"/>
      <c r="AK148" s="29"/>
      <c r="AL148" s="29"/>
      <c r="AM148" s="29" t="s">
        <v>116</v>
      </c>
      <c r="AN148" s="29"/>
      <c r="AO148" s="29"/>
      <c r="AP148" s="29"/>
      <c r="AQ148" s="29"/>
      <c r="AR148" s="29"/>
      <c r="AS148" s="29"/>
      <c r="AT148" s="29"/>
      <c r="AU148" s="29"/>
      <c r="AV148" s="29"/>
      <c r="AW148" s="29"/>
      <c r="AX148" s="29"/>
      <c r="AY148" s="29"/>
      <c r="AZ148" s="61">
        <v>0</v>
      </c>
      <c r="BA148" s="29">
        <v>10</v>
      </c>
      <c r="BB148" s="29"/>
      <c r="BC148" s="29"/>
      <c r="BD148" s="62">
        <f t="shared" si="20"/>
        <v>10</v>
      </c>
      <c r="BE148" s="61">
        <v>0</v>
      </c>
      <c r="BF148" s="29">
        <v>10</v>
      </c>
      <c r="BG148" s="29"/>
      <c r="BH148" s="29" t="s">
        <v>1084</v>
      </c>
      <c r="BI148" s="29"/>
      <c r="BJ148" s="29"/>
      <c r="BK148" s="29"/>
      <c r="BL148" s="29"/>
      <c r="BM148" s="43">
        <f t="shared" si="19"/>
        <v>0</v>
      </c>
      <c r="BN148" s="33"/>
      <c r="BO148" s="29"/>
      <c r="BP148" s="29"/>
      <c r="BQ148" s="53" t="s">
        <v>216</v>
      </c>
      <c r="BR148" s="29"/>
      <c r="BS148" s="53" t="s">
        <v>954</v>
      </c>
      <c r="BT148" s="53"/>
      <c r="BU148" s="57">
        <v>43250</v>
      </c>
      <c r="BV148" s="29"/>
      <c r="BW148" s="29"/>
      <c r="BX148" s="53" t="s">
        <v>204</v>
      </c>
      <c r="BY148" s="29"/>
      <c r="BZ148" s="53" t="s">
        <v>1085</v>
      </c>
      <c r="CA148" s="29"/>
      <c r="CB148" s="57">
        <v>43371</v>
      </c>
      <c r="CC148" s="29"/>
      <c r="CD148" s="29"/>
      <c r="CE148" s="29"/>
      <c r="CF148" s="29"/>
      <c r="CG148" s="29"/>
      <c r="CH148" s="29"/>
      <c r="CI148" s="29"/>
      <c r="CJ148" s="29"/>
      <c r="CK148" s="29"/>
      <c r="CL148" s="29"/>
      <c r="CM148" s="29"/>
      <c r="CN148" s="29"/>
      <c r="CO148" s="29"/>
    </row>
    <row r="149" spans="1:93" s="42" customFormat="1" ht="67.5" customHeight="1" x14ac:dyDescent="0.25">
      <c r="A149" s="29"/>
      <c r="B149" s="29"/>
      <c r="C149" s="29"/>
      <c r="D149" s="29"/>
      <c r="E149" s="29" t="s">
        <v>1044</v>
      </c>
      <c r="F149" s="29"/>
      <c r="G149" s="29"/>
      <c r="H149" s="29" t="s">
        <v>1086</v>
      </c>
      <c r="I149" s="30"/>
      <c r="J149" s="31" t="s">
        <v>210</v>
      </c>
      <c r="K149" s="31" t="s">
        <v>211</v>
      </c>
      <c r="L149" s="29" t="s">
        <v>426</v>
      </c>
      <c r="M149" s="29"/>
      <c r="N149" s="29"/>
      <c r="O149" s="29"/>
      <c r="P149" s="29"/>
      <c r="Q149" s="83">
        <v>1</v>
      </c>
      <c r="R149" s="87"/>
      <c r="S149" s="87"/>
      <c r="T149" s="87"/>
      <c r="U149" s="83">
        <v>1</v>
      </c>
      <c r="V149" s="87"/>
      <c r="W149" s="87"/>
      <c r="X149" s="87"/>
      <c r="Y149" s="83">
        <v>1</v>
      </c>
      <c r="Z149" s="87"/>
      <c r="AA149" s="87"/>
      <c r="AB149" s="83"/>
      <c r="AC149" s="29"/>
      <c r="AD149" s="33"/>
      <c r="AE149" s="34" t="s">
        <v>114</v>
      </c>
      <c r="AF149" s="29"/>
      <c r="AG149" s="29" t="s">
        <v>427</v>
      </c>
      <c r="AH149" s="29" t="s">
        <v>1083</v>
      </c>
      <c r="AI149" s="29" t="s">
        <v>116</v>
      </c>
      <c r="AJ149" s="29"/>
      <c r="AK149" s="29"/>
      <c r="AL149" s="29"/>
      <c r="AM149" s="29" t="s">
        <v>116</v>
      </c>
      <c r="AN149" s="29"/>
      <c r="AO149" s="29"/>
      <c r="AP149" s="29"/>
      <c r="AQ149" s="29"/>
      <c r="AR149" s="29"/>
      <c r="AS149" s="29"/>
      <c r="AT149" s="29"/>
      <c r="AU149" s="29"/>
      <c r="AV149" s="29"/>
      <c r="AW149" s="29"/>
      <c r="AX149" s="29"/>
      <c r="AY149" s="29"/>
      <c r="AZ149" s="61">
        <v>5</v>
      </c>
      <c r="BA149" s="29">
        <v>20</v>
      </c>
      <c r="BB149" s="29"/>
      <c r="BC149" s="29"/>
      <c r="BD149" s="62">
        <f t="shared" si="20"/>
        <v>25</v>
      </c>
      <c r="BE149" s="61">
        <v>5</v>
      </c>
      <c r="BF149" s="29">
        <v>20</v>
      </c>
      <c r="BG149" s="29"/>
      <c r="BH149" s="29" t="s">
        <v>1087</v>
      </c>
      <c r="BI149" s="29"/>
      <c r="BJ149" s="29"/>
      <c r="BK149" s="29"/>
      <c r="BL149" s="29"/>
      <c r="BM149" s="43">
        <f t="shared" si="19"/>
        <v>0</v>
      </c>
      <c r="BN149" s="33"/>
      <c r="BO149" s="29"/>
      <c r="BP149" s="29"/>
      <c r="BQ149" s="53" t="s">
        <v>216</v>
      </c>
      <c r="BR149" s="53" t="s">
        <v>1088</v>
      </c>
      <c r="BS149" s="53" t="s">
        <v>1089</v>
      </c>
      <c r="BT149" s="53"/>
      <c r="BU149" s="57">
        <v>43250</v>
      </c>
      <c r="BV149" s="29"/>
      <c r="BW149" s="29"/>
      <c r="BX149" s="53" t="s">
        <v>204</v>
      </c>
      <c r="BY149" s="29"/>
      <c r="BZ149" s="53" t="s">
        <v>1090</v>
      </c>
      <c r="CA149" s="29"/>
      <c r="CB149" s="57">
        <v>43371</v>
      </c>
      <c r="CC149" s="29"/>
      <c r="CD149" s="29"/>
      <c r="CE149" s="29"/>
      <c r="CF149" s="29"/>
      <c r="CG149" s="29"/>
      <c r="CH149" s="29"/>
      <c r="CI149" s="29"/>
      <c r="CJ149" s="29"/>
      <c r="CK149" s="29"/>
      <c r="CL149" s="29"/>
      <c r="CM149" s="29"/>
      <c r="CN149" s="29"/>
      <c r="CO149" s="29"/>
    </row>
    <row r="150" spans="1:93" s="42" customFormat="1" ht="105.75" customHeight="1" x14ac:dyDescent="0.25">
      <c r="A150" s="29"/>
      <c r="B150" s="29"/>
      <c r="C150" s="29"/>
      <c r="D150" s="29"/>
      <c r="E150" s="29" t="s">
        <v>1044</v>
      </c>
      <c r="F150" s="29"/>
      <c r="G150" s="29"/>
      <c r="H150" s="29" t="s">
        <v>1091</v>
      </c>
      <c r="I150" s="30"/>
      <c r="J150" s="31" t="s">
        <v>210</v>
      </c>
      <c r="K150" s="31" t="s">
        <v>211</v>
      </c>
      <c r="L150" s="29" t="s">
        <v>426</v>
      </c>
      <c r="M150" s="29"/>
      <c r="N150" s="29"/>
      <c r="O150" s="29"/>
      <c r="P150" s="29"/>
      <c r="Q150" s="83">
        <v>1</v>
      </c>
      <c r="R150" s="87"/>
      <c r="S150" s="87"/>
      <c r="T150" s="87"/>
      <c r="U150" s="83">
        <v>1</v>
      </c>
      <c r="V150" s="87"/>
      <c r="W150" s="87"/>
      <c r="X150" s="87"/>
      <c r="Y150" s="83">
        <v>1</v>
      </c>
      <c r="Z150" s="87"/>
      <c r="AA150" s="87"/>
      <c r="AB150" s="83"/>
      <c r="AC150" s="29"/>
      <c r="AD150" s="33"/>
      <c r="AE150" s="34" t="s">
        <v>114</v>
      </c>
      <c r="AF150" s="29"/>
      <c r="AG150" s="29" t="s">
        <v>427</v>
      </c>
      <c r="AH150" s="29" t="s">
        <v>1083</v>
      </c>
      <c r="AI150" s="29" t="s">
        <v>116</v>
      </c>
      <c r="AJ150" s="29"/>
      <c r="AK150" s="29"/>
      <c r="AL150" s="29"/>
      <c r="AM150" s="29" t="s">
        <v>116</v>
      </c>
      <c r="AN150" s="29"/>
      <c r="AO150" s="29"/>
      <c r="AP150" s="29"/>
      <c r="AQ150" s="29"/>
      <c r="AR150" s="29"/>
      <c r="AS150" s="29"/>
      <c r="AT150" s="29"/>
      <c r="AU150" s="29"/>
      <c r="AV150" s="29"/>
      <c r="AW150" s="29"/>
      <c r="AX150" s="29"/>
      <c r="AY150" s="29"/>
      <c r="AZ150" s="61">
        <v>0</v>
      </c>
      <c r="BA150" s="29">
        <v>0</v>
      </c>
      <c r="BB150" s="29"/>
      <c r="BC150" s="29"/>
      <c r="BD150" s="62">
        <f t="shared" si="20"/>
        <v>0</v>
      </c>
      <c r="BE150" s="61">
        <v>0</v>
      </c>
      <c r="BF150" s="29">
        <v>0</v>
      </c>
      <c r="BG150" s="29"/>
      <c r="BH150" s="29" t="s">
        <v>1092</v>
      </c>
      <c r="BI150" s="29"/>
      <c r="BJ150" s="29"/>
      <c r="BK150" s="29"/>
      <c r="BL150" s="29"/>
      <c r="BM150" s="43">
        <f t="shared" si="19"/>
        <v>0</v>
      </c>
      <c r="BN150" s="33"/>
      <c r="BO150" s="29"/>
      <c r="BP150" s="29"/>
      <c r="BQ150" s="53" t="s">
        <v>216</v>
      </c>
      <c r="BR150" s="29"/>
      <c r="BS150" s="53" t="s">
        <v>954</v>
      </c>
      <c r="BT150" s="53"/>
      <c r="BU150" s="57">
        <v>43250</v>
      </c>
      <c r="BV150" s="29"/>
      <c r="BW150" s="29"/>
      <c r="BX150" s="53" t="s">
        <v>204</v>
      </c>
      <c r="BY150" s="29"/>
      <c r="BZ150" s="53" t="s">
        <v>1093</v>
      </c>
      <c r="CA150" s="29"/>
      <c r="CB150" s="57">
        <v>43371</v>
      </c>
      <c r="CC150" s="29"/>
      <c r="CD150" s="29"/>
      <c r="CE150" s="29"/>
      <c r="CF150" s="29"/>
      <c r="CG150" s="29"/>
      <c r="CH150" s="29"/>
      <c r="CI150" s="29"/>
      <c r="CJ150" s="29"/>
      <c r="CK150" s="29"/>
      <c r="CL150" s="29"/>
      <c r="CM150" s="29"/>
      <c r="CN150" s="29"/>
      <c r="CO150" s="29"/>
    </row>
    <row r="151" spans="1:93" s="42" customFormat="1" ht="215.25" customHeight="1" x14ac:dyDescent="0.25">
      <c r="A151" s="85" t="s">
        <v>125</v>
      </c>
      <c r="B151" s="29" t="s">
        <v>433</v>
      </c>
      <c r="C151" s="29" t="s">
        <v>956</v>
      </c>
      <c r="D151" s="29" t="s">
        <v>103</v>
      </c>
      <c r="E151" s="29" t="s">
        <v>1020</v>
      </c>
      <c r="F151" s="29" t="s">
        <v>1021</v>
      </c>
      <c r="G151" s="29" t="s">
        <v>1094</v>
      </c>
      <c r="H151" s="29" t="s">
        <v>1095</v>
      </c>
      <c r="I151" s="30">
        <v>0.2</v>
      </c>
      <c r="J151" s="31" t="s">
        <v>108</v>
      </c>
      <c r="K151" s="31" t="s">
        <v>109</v>
      </c>
      <c r="L151" s="29" t="s">
        <v>426</v>
      </c>
      <c r="M151" s="29"/>
      <c r="N151" s="29"/>
      <c r="O151" s="29"/>
      <c r="P151" s="29"/>
      <c r="Q151" s="87">
        <v>0</v>
      </c>
      <c r="R151" s="87">
        <v>0.04</v>
      </c>
      <c r="S151" s="87">
        <v>0.03</v>
      </c>
      <c r="T151" s="87">
        <v>0.02</v>
      </c>
      <c r="U151" s="87">
        <v>0</v>
      </c>
      <c r="V151" s="87">
        <v>0</v>
      </c>
      <c r="W151" s="87">
        <v>0</v>
      </c>
      <c r="X151" s="87">
        <v>0</v>
      </c>
      <c r="Y151" s="87">
        <v>0</v>
      </c>
      <c r="Z151" s="87">
        <v>0</v>
      </c>
      <c r="AA151" s="87">
        <v>0</v>
      </c>
      <c r="AB151" s="87">
        <v>0.11</v>
      </c>
      <c r="AC151" s="29" t="s">
        <v>1096</v>
      </c>
      <c r="AD151" s="33" t="s">
        <v>262</v>
      </c>
      <c r="AE151" s="109" t="s">
        <v>137</v>
      </c>
      <c r="AF151" s="29" t="s">
        <v>1066</v>
      </c>
      <c r="AG151" s="29"/>
      <c r="AH151" s="29"/>
      <c r="AI151" s="29"/>
      <c r="AJ151" s="29" t="s">
        <v>116</v>
      </c>
      <c r="AK151" s="29"/>
      <c r="AL151" s="29" t="s">
        <v>116</v>
      </c>
      <c r="AM151" s="29" t="s">
        <v>116</v>
      </c>
      <c r="AN151" s="29"/>
      <c r="AO151" s="29"/>
      <c r="AP151" s="29"/>
      <c r="AQ151" s="29"/>
      <c r="AR151" s="29"/>
      <c r="AS151" s="29"/>
      <c r="AT151" s="29"/>
      <c r="AU151" s="29"/>
      <c r="AV151" s="29"/>
      <c r="AW151" s="29"/>
      <c r="AX151" s="29" t="s">
        <v>111</v>
      </c>
      <c r="AY151" s="29" t="s">
        <v>130</v>
      </c>
      <c r="AZ151" s="52">
        <f t="shared" ref="AZ151" si="21">IFERROR(BO151/BP151,0)</f>
        <v>0.83333333333333337</v>
      </c>
      <c r="BA151" s="52">
        <f t="shared" ref="BA151" si="22">IFERROR(BV151/BW151,0)</f>
        <v>0.57894736842105265</v>
      </c>
      <c r="BB151" s="29" t="s">
        <v>964</v>
      </c>
      <c r="BC151" s="29" t="s">
        <v>964</v>
      </c>
      <c r="BD151" s="43">
        <f t="shared" si="18"/>
        <v>0.70614035087719307</v>
      </c>
      <c r="BE151" s="29"/>
      <c r="BF151" s="29"/>
      <c r="BG151" s="29"/>
      <c r="BH151" s="29">
        <v>1</v>
      </c>
      <c r="BI151" s="43">
        <v>0.41666666666666669</v>
      </c>
      <c r="BJ151" s="43">
        <v>0.28947368421052633</v>
      </c>
      <c r="BK151" s="29" t="s">
        <v>1027</v>
      </c>
      <c r="BL151" s="29" t="s">
        <v>1027</v>
      </c>
      <c r="BM151" s="43">
        <f t="shared" si="19"/>
        <v>0.70614035087719307</v>
      </c>
      <c r="BN151" s="55">
        <v>43199</v>
      </c>
      <c r="BO151" s="56">
        <v>15</v>
      </c>
      <c r="BP151" s="56">
        <v>18</v>
      </c>
      <c r="BQ151" s="73" t="s">
        <v>1097</v>
      </c>
      <c r="BR151" s="73" t="s">
        <v>1098</v>
      </c>
      <c r="BS151" s="73" t="s">
        <v>1099</v>
      </c>
      <c r="BT151" s="73" t="s">
        <v>1100</v>
      </c>
      <c r="BU151" s="55">
        <v>43290</v>
      </c>
      <c r="BV151" s="56">
        <v>11</v>
      </c>
      <c r="BW151" s="56">
        <v>19</v>
      </c>
      <c r="BX151" s="73" t="s">
        <v>1101</v>
      </c>
      <c r="BY151" s="73" t="s">
        <v>1102</v>
      </c>
      <c r="BZ151" s="73" t="s">
        <v>1103</v>
      </c>
      <c r="CA151" s="73" t="s">
        <v>1104</v>
      </c>
      <c r="CB151" s="33"/>
      <c r="CC151" s="29" t="s">
        <v>111</v>
      </c>
      <c r="CD151" s="29" t="s">
        <v>111</v>
      </c>
      <c r="CE151" s="29" t="s">
        <v>111</v>
      </c>
      <c r="CF151" s="29" t="s">
        <v>111</v>
      </c>
      <c r="CG151" s="29" t="s">
        <v>111</v>
      </c>
      <c r="CH151" s="29" t="s">
        <v>111</v>
      </c>
      <c r="CI151" s="29"/>
      <c r="CJ151" s="29"/>
      <c r="CK151" s="29"/>
      <c r="CL151" s="29"/>
      <c r="CM151" s="29"/>
      <c r="CN151" s="29"/>
      <c r="CO151" s="29"/>
    </row>
    <row r="152" spans="1:93" s="42" customFormat="1" ht="63.75" customHeight="1" x14ac:dyDescent="0.25">
      <c r="A152" s="29"/>
      <c r="B152" s="29"/>
      <c r="C152" s="29"/>
      <c r="D152" s="29"/>
      <c r="E152" s="29" t="s">
        <v>1044</v>
      </c>
      <c r="F152" s="29"/>
      <c r="G152" s="29"/>
      <c r="H152" s="30" t="s">
        <v>1105</v>
      </c>
      <c r="I152" s="30"/>
      <c r="J152" s="31" t="s">
        <v>210</v>
      </c>
      <c r="K152" s="31" t="s">
        <v>211</v>
      </c>
      <c r="L152" s="29" t="s">
        <v>426</v>
      </c>
      <c r="M152" s="29"/>
      <c r="N152" s="29"/>
      <c r="O152" s="29"/>
      <c r="P152" s="29"/>
      <c r="Q152" s="83">
        <v>1</v>
      </c>
      <c r="R152" s="87"/>
      <c r="S152" s="87"/>
      <c r="T152" s="87"/>
      <c r="U152" s="83">
        <v>1</v>
      </c>
      <c r="V152" s="87"/>
      <c r="W152" s="87"/>
      <c r="X152" s="87"/>
      <c r="Y152" s="83">
        <v>1</v>
      </c>
      <c r="Z152" s="87"/>
      <c r="AA152" s="87"/>
      <c r="AB152" s="83"/>
      <c r="AC152" s="29"/>
      <c r="AD152" s="33"/>
      <c r="AE152" s="34" t="s">
        <v>114</v>
      </c>
      <c r="AF152" s="29"/>
      <c r="AG152" s="29" t="s">
        <v>427</v>
      </c>
      <c r="AH152" s="29" t="s">
        <v>1106</v>
      </c>
      <c r="AI152" s="29" t="s">
        <v>116</v>
      </c>
      <c r="AJ152" s="29"/>
      <c r="AK152" s="29"/>
      <c r="AL152" s="29"/>
      <c r="AM152" s="29" t="s">
        <v>116</v>
      </c>
      <c r="AN152" s="29"/>
      <c r="AO152" s="29"/>
      <c r="AP152" s="29"/>
      <c r="AQ152" s="29"/>
      <c r="AR152" s="29"/>
      <c r="AS152" s="29"/>
      <c r="AT152" s="29"/>
      <c r="AU152" s="29"/>
      <c r="AV152" s="29"/>
      <c r="AW152" s="29"/>
      <c r="AX152" s="29"/>
      <c r="AY152" s="29"/>
      <c r="AZ152" s="61">
        <v>0</v>
      </c>
      <c r="BA152" s="29">
        <v>10</v>
      </c>
      <c r="BB152" s="29"/>
      <c r="BC152" s="29"/>
      <c r="BD152" s="62">
        <f t="shared" ref="BD152:BD153" si="23">SUM(AZ152:BC152)</f>
        <v>10</v>
      </c>
      <c r="BE152" s="61">
        <v>0</v>
      </c>
      <c r="BF152" s="29">
        <v>10</v>
      </c>
      <c r="BG152" s="29"/>
      <c r="BH152" s="29" t="s">
        <v>1107</v>
      </c>
      <c r="BI152" s="29"/>
      <c r="BJ152" s="29"/>
      <c r="BK152" s="29"/>
      <c r="BL152" s="29"/>
      <c r="BM152" s="43">
        <f t="shared" si="19"/>
        <v>0</v>
      </c>
      <c r="BN152" s="33"/>
      <c r="BO152" s="29"/>
      <c r="BP152" s="29"/>
      <c r="BQ152" s="53" t="s">
        <v>216</v>
      </c>
      <c r="BR152" s="29"/>
      <c r="BS152" s="53" t="s">
        <v>954</v>
      </c>
      <c r="BT152" s="29"/>
      <c r="BU152" s="40">
        <v>43250</v>
      </c>
      <c r="BV152" s="29"/>
      <c r="BW152" s="29"/>
      <c r="BX152" s="53" t="s">
        <v>204</v>
      </c>
      <c r="BY152" s="29"/>
      <c r="BZ152" s="53" t="s">
        <v>1108</v>
      </c>
      <c r="CA152" s="29"/>
      <c r="CB152" s="57">
        <v>43371</v>
      </c>
      <c r="CC152" s="29"/>
      <c r="CD152" s="29"/>
      <c r="CE152" s="29"/>
      <c r="CF152" s="29"/>
      <c r="CG152" s="29"/>
      <c r="CH152" s="29"/>
      <c r="CI152" s="29"/>
      <c r="CJ152" s="29"/>
      <c r="CK152" s="29"/>
      <c r="CL152" s="29"/>
      <c r="CM152" s="29"/>
      <c r="CN152" s="29"/>
      <c r="CO152" s="29"/>
    </row>
    <row r="153" spans="1:93" s="42" customFormat="1" ht="72.75" customHeight="1" x14ac:dyDescent="0.25">
      <c r="A153" s="29"/>
      <c r="B153" s="29"/>
      <c r="C153" s="29"/>
      <c r="D153" s="29"/>
      <c r="E153" s="29" t="s">
        <v>1044</v>
      </c>
      <c r="F153" s="29"/>
      <c r="G153" s="29"/>
      <c r="H153" s="30" t="s">
        <v>1109</v>
      </c>
      <c r="I153" s="30"/>
      <c r="J153" s="31" t="s">
        <v>210</v>
      </c>
      <c r="K153" s="31" t="s">
        <v>211</v>
      </c>
      <c r="L153" s="29" t="s">
        <v>426</v>
      </c>
      <c r="M153" s="29"/>
      <c r="N153" s="29"/>
      <c r="O153" s="29"/>
      <c r="P153" s="29"/>
      <c r="Q153" s="83">
        <v>1</v>
      </c>
      <c r="R153" s="87"/>
      <c r="S153" s="87"/>
      <c r="T153" s="87"/>
      <c r="U153" s="83">
        <v>1</v>
      </c>
      <c r="V153" s="87"/>
      <c r="W153" s="87"/>
      <c r="X153" s="87"/>
      <c r="Y153" s="83">
        <v>1</v>
      </c>
      <c r="Z153" s="87"/>
      <c r="AA153" s="87"/>
      <c r="AB153" s="83"/>
      <c r="AC153" s="29"/>
      <c r="AD153" s="33"/>
      <c r="AE153" s="34" t="s">
        <v>114</v>
      </c>
      <c r="AF153" s="29"/>
      <c r="AG153" s="29" t="s">
        <v>427</v>
      </c>
      <c r="AH153" s="29" t="s">
        <v>952</v>
      </c>
      <c r="AI153" s="29" t="s">
        <v>116</v>
      </c>
      <c r="AJ153" s="29"/>
      <c r="AK153" s="29"/>
      <c r="AL153" s="29"/>
      <c r="AM153" s="29" t="s">
        <v>62</v>
      </c>
      <c r="AN153" s="29"/>
      <c r="AO153" s="29"/>
      <c r="AP153" s="29"/>
      <c r="AQ153" s="29"/>
      <c r="AR153" s="29"/>
      <c r="AS153" s="29"/>
      <c r="AT153" s="29"/>
      <c r="AU153" s="29"/>
      <c r="AV153" s="29"/>
      <c r="AW153" s="29"/>
      <c r="AX153" s="29"/>
      <c r="AY153" s="29"/>
      <c r="AZ153" s="61">
        <v>20</v>
      </c>
      <c r="BA153" s="29">
        <v>70</v>
      </c>
      <c r="BB153" s="29"/>
      <c r="BC153" s="29"/>
      <c r="BD153" s="62">
        <f t="shared" si="23"/>
        <v>90</v>
      </c>
      <c r="BE153" s="61">
        <v>20</v>
      </c>
      <c r="BF153" s="29">
        <v>70</v>
      </c>
      <c r="BG153" s="29"/>
      <c r="BH153" s="29" t="s">
        <v>1110</v>
      </c>
      <c r="BI153" s="29"/>
      <c r="BJ153" s="29"/>
      <c r="BK153" s="29"/>
      <c r="BL153" s="29"/>
      <c r="BM153" s="43">
        <f t="shared" si="19"/>
        <v>0</v>
      </c>
      <c r="BN153" s="33"/>
      <c r="BO153" s="29"/>
      <c r="BP153" s="29"/>
      <c r="BQ153" s="53" t="s">
        <v>216</v>
      </c>
      <c r="BR153" s="29"/>
      <c r="BS153" s="53" t="s">
        <v>1111</v>
      </c>
      <c r="BT153" s="53"/>
      <c r="BU153" s="40">
        <v>43250</v>
      </c>
      <c r="BV153" s="29"/>
      <c r="BW153" s="29"/>
      <c r="BX153" s="53" t="s">
        <v>204</v>
      </c>
      <c r="BY153" s="53" t="s">
        <v>1112</v>
      </c>
      <c r="BZ153" s="53" t="s">
        <v>1113</v>
      </c>
      <c r="CA153" s="29"/>
      <c r="CB153" s="57">
        <v>43371</v>
      </c>
      <c r="CC153" s="29"/>
      <c r="CD153" s="29"/>
      <c r="CE153" s="29"/>
      <c r="CF153" s="29"/>
      <c r="CG153" s="29"/>
      <c r="CH153" s="29"/>
      <c r="CI153" s="29"/>
      <c r="CJ153" s="29"/>
      <c r="CK153" s="29"/>
      <c r="CL153" s="29"/>
      <c r="CM153" s="29"/>
      <c r="CN153" s="29"/>
      <c r="CO153" s="29"/>
    </row>
    <row r="154" spans="1:93" s="42" customFormat="1" ht="228.75" customHeight="1" x14ac:dyDescent="0.25">
      <c r="A154" s="85" t="s">
        <v>125</v>
      </c>
      <c r="B154" s="29" t="s">
        <v>433</v>
      </c>
      <c r="C154" s="29" t="s">
        <v>956</v>
      </c>
      <c r="D154" s="29" t="s">
        <v>103</v>
      </c>
      <c r="E154" s="29" t="s">
        <v>776</v>
      </c>
      <c r="F154" s="29" t="s">
        <v>869</v>
      </c>
      <c r="G154" s="29" t="s">
        <v>1114</v>
      </c>
      <c r="H154" s="32" t="s">
        <v>1115</v>
      </c>
      <c r="I154" s="30">
        <v>0.15</v>
      </c>
      <c r="J154" s="31" t="s">
        <v>108</v>
      </c>
      <c r="K154" s="31" t="s">
        <v>109</v>
      </c>
      <c r="L154" s="29" t="s">
        <v>426</v>
      </c>
      <c r="M154" s="125">
        <v>0</v>
      </c>
      <c r="N154" s="125">
        <v>0</v>
      </c>
      <c r="O154" s="43">
        <v>0</v>
      </c>
      <c r="P154" s="43" t="s">
        <v>1116</v>
      </c>
      <c r="Q154" s="87">
        <v>0</v>
      </c>
      <c r="R154" s="87">
        <v>0</v>
      </c>
      <c r="S154" s="87">
        <v>0</v>
      </c>
      <c r="T154" s="87">
        <v>0</v>
      </c>
      <c r="U154" s="87">
        <v>0</v>
      </c>
      <c r="V154" s="87">
        <v>0</v>
      </c>
      <c r="W154" s="87">
        <v>0</v>
      </c>
      <c r="X154" s="87">
        <v>0</v>
      </c>
      <c r="Y154" s="87">
        <v>0</v>
      </c>
      <c r="Z154" s="87">
        <v>0</v>
      </c>
      <c r="AA154" s="87">
        <v>0</v>
      </c>
      <c r="AB154" s="87">
        <v>0</v>
      </c>
      <c r="AC154" s="29" t="s">
        <v>1117</v>
      </c>
      <c r="AD154" s="33" t="s">
        <v>113</v>
      </c>
      <c r="AE154" s="109" t="s">
        <v>137</v>
      </c>
      <c r="AF154" s="29" t="s">
        <v>1068</v>
      </c>
      <c r="AG154" s="29"/>
      <c r="AH154" s="29"/>
      <c r="AI154" s="29"/>
      <c r="AJ154" s="29" t="s">
        <v>116</v>
      </c>
      <c r="AK154" s="29"/>
      <c r="AL154" s="29" t="s">
        <v>116</v>
      </c>
      <c r="AM154" s="29" t="s">
        <v>116</v>
      </c>
      <c r="AN154" s="29"/>
      <c r="AO154" s="29"/>
      <c r="AP154" s="29"/>
      <c r="AQ154" s="29"/>
      <c r="AR154" s="29"/>
      <c r="AS154" s="29"/>
      <c r="AT154" s="29"/>
      <c r="AU154" s="29"/>
      <c r="AV154" s="29"/>
      <c r="AW154" s="29"/>
      <c r="AX154" s="29" t="s">
        <v>111</v>
      </c>
      <c r="AY154" s="29" t="s">
        <v>130</v>
      </c>
      <c r="AZ154" s="52">
        <f t="shared" ref="AZ154:AZ155" si="24">IFERROR(BO154/BP154,0)</f>
        <v>0.3833333333333333</v>
      </c>
      <c r="BA154" s="52">
        <f t="shared" ref="BA154:BA155" si="25">IFERROR(BV154/BW154,0)</f>
        <v>0.8</v>
      </c>
      <c r="BB154" s="29" t="s">
        <v>964</v>
      </c>
      <c r="BC154" s="29" t="s">
        <v>964</v>
      </c>
      <c r="BD154" s="43">
        <f t="shared" si="18"/>
        <v>0.59166666666666667</v>
      </c>
      <c r="BE154" s="29"/>
      <c r="BF154" s="29"/>
      <c r="BG154" s="29"/>
      <c r="BH154" s="29">
        <v>1</v>
      </c>
      <c r="BI154" s="43">
        <v>0.19166666666666665</v>
      </c>
      <c r="BJ154" s="43">
        <v>0.4</v>
      </c>
      <c r="BK154" s="29" t="s">
        <v>1027</v>
      </c>
      <c r="BL154" s="29" t="s">
        <v>1027</v>
      </c>
      <c r="BM154" s="43">
        <f t="shared" si="19"/>
        <v>0.59166666666666667</v>
      </c>
      <c r="BN154" s="55">
        <v>43199</v>
      </c>
      <c r="BO154" s="56">
        <v>2.2999999999999998</v>
      </c>
      <c r="BP154" s="56">
        <v>6</v>
      </c>
      <c r="BQ154" s="73" t="s">
        <v>1118</v>
      </c>
      <c r="BR154" s="73" t="s">
        <v>1119</v>
      </c>
      <c r="BS154" s="73" t="s">
        <v>1120</v>
      </c>
      <c r="BT154" s="73" t="s">
        <v>1121</v>
      </c>
      <c r="BU154" s="55">
        <v>43290</v>
      </c>
      <c r="BV154" s="56">
        <v>3.2</v>
      </c>
      <c r="BW154" s="56">
        <v>4</v>
      </c>
      <c r="BX154" s="73" t="s">
        <v>1122</v>
      </c>
      <c r="BY154" s="73" t="s">
        <v>1123</v>
      </c>
      <c r="BZ154" s="73" t="s">
        <v>1124</v>
      </c>
      <c r="CA154" s="73" t="s">
        <v>1125</v>
      </c>
      <c r="CB154" s="33"/>
      <c r="CC154" s="29" t="s">
        <v>111</v>
      </c>
      <c r="CD154" s="29" t="s">
        <v>111</v>
      </c>
      <c r="CE154" s="29" t="s">
        <v>111</v>
      </c>
      <c r="CF154" s="29" t="s">
        <v>111</v>
      </c>
      <c r="CG154" s="29" t="s">
        <v>111</v>
      </c>
      <c r="CH154" s="29" t="s">
        <v>111</v>
      </c>
      <c r="CI154" s="29"/>
      <c r="CJ154" s="29"/>
      <c r="CK154" s="29"/>
      <c r="CL154" s="29"/>
      <c r="CM154" s="29"/>
      <c r="CN154" s="29"/>
      <c r="CO154" s="29"/>
    </row>
    <row r="155" spans="1:93" s="42" customFormat="1" ht="109.5" customHeight="1" x14ac:dyDescent="0.25">
      <c r="A155" s="85" t="s">
        <v>125</v>
      </c>
      <c r="B155" s="29" t="s">
        <v>433</v>
      </c>
      <c r="C155" s="29" t="s">
        <v>956</v>
      </c>
      <c r="D155" s="29" t="s">
        <v>103</v>
      </c>
      <c r="E155" s="29" t="s">
        <v>1044</v>
      </c>
      <c r="F155" s="29" t="s">
        <v>869</v>
      </c>
      <c r="G155" s="29" t="s">
        <v>1126</v>
      </c>
      <c r="H155" s="32" t="s">
        <v>1127</v>
      </c>
      <c r="I155" s="30">
        <v>0.15</v>
      </c>
      <c r="J155" s="31" t="s">
        <v>108</v>
      </c>
      <c r="K155" s="31" t="s">
        <v>109</v>
      </c>
      <c r="L155" s="29" t="s">
        <v>426</v>
      </c>
      <c r="M155" s="125">
        <v>0</v>
      </c>
      <c r="N155" s="125">
        <v>0</v>
      </c>
      <c r="O155" s="43">
        <v>0</v>
      </c>
      <c r="P155" s="125">
        <v>1</v>
      </c>
      <c r="Q155" s="87">
        <v>0.01</v>
      </c>
      <c r="R155" s="87">
        <v>0.01</v>
      </c>
      <c r="S155" s="87">
        <v>0</v>
      </c>
      <c r="T155" s="87">
        <v>0.04</v>
      </c>
      <c r="U155" s="87">
        <v>0.01</v>
      </c>
      <c r="V155" s="87">
        <v>0.01</v>
      </c>
      <c r="W155" s="87">
        <v>0.01</v>
      </c>
      <c r="X155" s="87">
        <v>0.06</v>
      </c>
      <c r="Y155" s="87">
        <v>0</v>
      </c>
      <c r="Z155" s="87">
        <v>0</v>
      </c>
      <c r="AA155" s="87">
        <v>0</v>
      </c>
      <c r="AB155" s="87">
        <v>0</v>
      </c>
      <c r="AC155" s="29" t="s">
        <v>1128</v>
      </c>
      <c r="AD155" s="33" t="s">
        <v>262</v>
      </c>
      <c r="AE155" s="109" t="s">
        <v>137</v>
      </c>
      <c r="AF155" s="29" t="s">
        <v>1076</v>
      </c>
      <c r="AG155" s="29"/>
      <c r="AH155" s="29"/>
      <c r="AI155" s="29"/>
      <c r="AJ155" s="29" t="s">
        <v>116</v>
      </c>
      <c r="AK155" s="29"/>
      <c r="AL155" s="29" t="s">
        <v>116</v>
      </c>
      <c r="AM155" s="29" t="s">
        <v>116</v>
      </c>
      <c r="AN155" s="29"/>
      <c r="AO155" s="29"/>
      <c r="AP155" s="29"/>
      <c r="AQ155" s="29"/>
      <c r="AR155" s="29"/>
      <c r="AS155" s="29"/>
      <c r="AT155" s="29"/>
      <c r="AU155" s="29"/>
      <c r="AV155" s="29"/>
      <c r="AW155" s="29"/>
      <c r="AX155" s="29" t="s">
        <v>111</v>
      </c>
      <c r="AY155" s="29" t="s">
        <v>130</v>
      </c>
      <c r="AZ155" s="52">
        <f t="shared" si="24"/>
        <v>3.9285714285714292E-2</v>
      </c>
      <c r="BA155" s="52">
        <f t="shared" si="25"/>
        <v>0.53999999999999992</v>
      </c>
      <c r="BB155" s="126" t="s">
        <v>964</v>
      </c>
      <c r="BC155" s="126" t="s">
        <v>964</v>
      </c>
      <c r="BD155" s="127">
        <f t="shared" si="18"/>
        <v>0.57928571428571418</v>
      </c>
      <c r="BE155" s="126"/>
      <c r="BF155" s="126"/>
      <c r="BG155" s="126"/>
      <c r="BH155" s="126">
        <v>1</v>
      </c>
      <c r="BI155" s="127">
        <v>1.9642857142857146E-2</v>
      </c>
      <c r="BJ155" s="127">
        <v>0.26999999999999996</v>
      </c>
      <c r="BK155" s="126" t="s">
        <v>1027</v>
      </c>
      <c r="BL155" s="126" t="s">
        <v>1027</v>
      </c>
      <c r="BM155" s="127">
        <f t="shared" si="19"/>
        <v>0.28964285714285709</v>
      </c>
      <c r="BN155" s="55">
        <v>43199</v>
      </c>
      <c r="BO155" s="56">
        <v>0.55000000000000004</v>
      </c>
      <c r="BP155" s="56">
        <v>14</v>
      </c>
      <c r="BQ155" s="73" t="s">
        <v>1129</v>
      </c>
      <c r="BR155" s="73" t="s">
        <v>1130</v>
      </c>
      <c r="BS155" s="73" t="s">
        <v>1131</v>
      </c>
      <c r="BT155" s="73" t="s">
        <v>1132</v>
      </c>
      <c r="BU155" s="55">
        <v>43290</v>
      </c>
      <c r="BV155" s="56">
        <v>7.56</v>
      </c>
      <c r="BW155" s="56">
        <v>14</v>
      </c>
      <c r="BX155" s="73" t="s">
        <v>1133</v>
      </c>
      <c r="BY155" s="73" t="s">
        <v>1134</v>
      </c>
      <c r="BZ155" s="73" t="s">
        <v>1135</v>
      </c>
      <c r="CA155" s="73" t="s">
        <v>1136</v>
      </c>
      <c r="CB155" s="33"/>
      <c r="CC155" s="29" t="s">
        <v>111</v>
      </c>
      <c r="CD155" s="29" t="s">
        <v>111</v>
      </c>
      <c r="CE155" s="29" t="s">
        <v>111</v>
      </c>
      <c r="CF155" s="29" t="s">
        <v>111</v>
      </c>
      <c r="CG155" s="29" t="s">
        <v>111</v>
      </c>
      <c r="CH155" s="29" t="s">
        <v>111</v>
      </c>
      <c r="CI155" s="29"/>
      <c r="CJ155" s="29"/>
      <c r="CK155" s="29"/>
      <c r="CL155" s="29"/>
      <c r="CM155" s="29"/>
      <c r="CN155" s="29"/>
      <c r="CO155" s="29"/>
    </row>
    <row r="156" spans="1:93" s="42" customFormat="1" ht="103.5" customHeight="1" x14ac:dyDescent="0.25">
      <c r="A156" s="85" t="s">
        <v>125</v>
      </c>
      <c r="B156" s="29" t="s">
        <v>433</v>
      </c>
      <c r="C156" s="29" t="s">
        <v>189</v>
      </c>
      <c r="D156" s="29" t="s">
        <v>103</v>
      </c>
      <c r="E156" s="29" t="s">
        <v>1137</v>
      </c>
      <c r="F156" s="29" t="s">
        <v>435</v>
      </c>
      <c r="G156" s="29"/>
      <c r="H156" s="29" t="s">
        <v>1138</v>
      </c>
      <c r="I156" s="32">
        <v>0.4</v>
      </c>
      <c r="J156" s="109" t="s">
        <v>108</v>
      </c>
      <c r="K156" s="109" t="s">
        <v>109</v>
      </c>
      <c r="L156" s="29" t="s">
        <v>244</v>
      </c>
      <c r="M156" s="29"/>
      <c r="N156" s="58"/>
      <c r="O156" s="58"/>
      <c r="P156" s="58"/>
      <c r="Q156" s="58">
        <v>0</v>
      </c>
      <c r="R156" s="58">
        <v>0</v>
      </c>
      <c r="S156" s="58">
        <v>0</v>
      </c>
      <c r="T156" s="58">
        <v>0</v>
      </c>
      <c r="U156" s="58">
        <v>3</v>
      </c>
      <c r="V156" s="58">
        <v>0</v>
      </c>
      <c r="W156" s="58">
        <v>0</v>
      </c>
      <c r="X156" s="58">
        <v>1</v>
      </c>
      <c r="Y156" s="58">
        <v>0</v>
      </c>
      <c r="Z156" s="58">
        <v>2</v>
      </c>
      <c r="AA156" s="58">
        <v>0</v>
      </c>
      <c r="AB156" s="58">
        <v>0</v>
      </c>
      <c r="AC156" s="29" t="s">
        <v>1139</v>
      </c>
      <c r="AD156" s="33" t="s">
        <v>113</v>
      </c>
      <c r="AE156" s="33" t="s">
        <v>114</v>
      </c>
      <c r="AF156" s="29" t="s">
        <v>1140</v>
      </c>
      <c r="AG156" s="29"/>
      <c r="AH156" s="29"/>
      <c r="AI156" s="29"/>
      <c r="AJ156" s="29" t="s">
        <v>116</v>
      </c>
      <c r="AK156" s="29"/>
      <c r="AL156" s="29"/>
      <c r="AM156" s="29" t="s">
        <v>116</v>
      </c>
      <c r="AN156" s="29"/>
      <c r="AO156" s="29"/>
      <c r="AP156" s="29"/>
      <c r="AQ156" s="29"/>
      <c r="AR156" s="29"/>
      <c r="AS156" s="29"/>
      <c r="AT156" s="29"/>
      <c r="AU156" s="29"/>
      <c r="AV156" s="29"/>
      <c r="AW156" s="29"/>
      <c r="AX156" s="29"/>
      <c r="AY156" s="29"/>
      <c r="AZ156" s="52">
        <v>0</v>
      </c>
      <c r="BA156" s="52">
        <v>1</v>
      </c>
      <c r="BB156" s="52">
        <v>1</v>
      </c>
      <c r="BC156" s="52">
        <v>0</v>
      </c>
      <c r="BD156" s="43">
        <v>1</v>
      </c>
      <c r="BE156" s="29"/>
      <c r="BF156" s="29"/>
      <c r="BG156" s="29"/>
      <c r="BH156" s="29">
        <v>6</v>
      </c>
      <c r="BI156" s="43">
        <v>0</v>
      </c>
      <c r="BJ156" s="43">
        <v>0.5</v>
      </c>
      <c r="BK156" s="43">
        <v>0.5</v>
      </c>
      <c r="BL156" s="43">
        <v>0</v>
      </c>
      <c r="BM156" s="43">
        <v>1</v>
      </c>
      <c r="BN156" s="40">
        <v>43202</v>
      </c>
      <c r="BO156" s="128">
        <v>0</v>
      </c>
      <c r="BP156" s="128">
        <v>0</v>
      </c>
      <c r="BQ156" s="29" t="s">
        <v>1141</v>
      </c>
      <c r="BR156" s="29" t="s">
        <v>1142</v>
      </c>
      <c r="BS156" s="29" t="s">
        <v>1143</v>
      </c>
      <c r="BT156" s="29" t="s">
        <v>1144</v>
      </c>
      <c r="BU156" s="40">
        <v>43290</v>
      </c>
      <c r="BV156" s="128">
        <v>3</v>
      </c>
      <c r="BW156" s="128">
        <v>3</v>
      </c>
      <c r="BX156" s="29" t="s">
        <v>1145</v>
      </c>
      <c r="BY156" s="29" t="s">
        <v>1146</v>
      </c>
      <c r="BZ156" s="29" t="s">
        <v>1147</v>
      </c>
      <c r="CA156" s="29" t="s">
        <v>1148</v>
      </c>
      <c r="CB156" s="40">
        <v>43375</v>
      </c>
      <c r="CC156" s="29">
        <v>3</v>
      </c>
      <c r="CD156" s="29">
        <v>3</v>
      </c>
      <c r="CE156" s="29" t="s">
        <v>1149</v>
      </c>
      <c r="CF156" s="29" t="s">
        <v>1150</v>
      </c>
      <c r="CG156" s="29" t="s">
        <v>1151</v>
      </c>
      <c r="CH156" s="29" t="s">
        <v>1152</v>
      </c>
      <c r="CI156" s="29"/>
      <c r="CJ156" s="29"/>
      <c r="CK156" s="29"/>
      <c r="CL156" s="29"/>
      <c r="CM156" s="29"/>
      <c r="CN156" s="29"/>
      <c r="CO156" s="29"/>
    </row>
    <row r="157" spans="1:93" s="42" customFormat="1" ht="111.75" customHeight="1" x14ac:dyDescent="0.25">
      <c r="A157" s="85" t="s">
        <v>125</v>
      </c>
      <c r="B157" s="29" t="s">
        <v>433</v>
      </c>
      <c r="C157" s="29" t="s">
        <v>189</v>
      </c>
      <c r="D157" s="29" t="s">
        <v>103</v>
      </c>
      <c r="E157" s="29" t="s">
        <v>1137</v>
      </c>
      <c r="F157" s="29" t="s">
        <v>435</v>
      </c>
      <c r="G157" s="29"/>
      <c r="H157" s="29" t="s">
        <v>1153</v>
      </c>
      <c r="I157" s="32">
        <v>0.3</v>
      </c>
      <c r="J157" s="109" t="s">
        <v>108</v>
      </c>
      <c r="K157" s="109" t="s">
        <v>109</v>
      </c>
      <c r="L157" s="29" t="s">
        <v>244</v>
      </c>
      <c r="M157" s="29"/>
      <c r="N157" s="29"/>
      <c r="O157" s="29"/>
      <c r="P157" s="29"/>
      <c r="Q157" s="29">
        <v>7</v>
      </c>
      <c r="R157" s="29">
        <v>5</v>
      </c>
      <c r="S157" s="58">
        <v>2</v>
      </c>
      <c r="T157" s="58">
        <v>1</v>
      </c>
      <c r="U157" s="58">
        <v>3</v>
      </c>
      <c r="V157" s="58"/>
      <c r="W157" s="58">
        <v>4</v>
      </c>
      <c r="X157" s="58"/>
      <c r="Y157" s="58">
        <v>3</v>
      </c>
      <c r="Z157" s="58">
        <v>1</v>
      </c>
      <c r="AA157" s="58"/>
      <c r="AB157" s="58"/>
      <c r="AC157" s="29" t="s">
        <v>1154</v>
      </c>
      <c r="AD157" s="33" t="s">
        <v>113</v>
      </c>
      <c r="AE157" s="33" t="s">
        <v>137</v>
      </c>
      <c r="AF157" s="29" t="s">
        <v>1155</v>
      </c>
      <c r="AG157" s="29"/>
      <c r="AH157" s="29"/>
      <c r="AI157" s="29"/>
      <c r="AJ157" s="29" t="s">
        <v>116</v>
      </c>
      <c r="AK157" s="29"/>
      <c r="AL157" s="29"/>
      <c r="AM157" s="29" t="s">
        <v>116</v>
      </c>
      <c r="AN157" s="29"/>
      <c r="AO157" s="29"/>
      <c r="AP157" s="29"/>
      <c r="AQ157" s="29"/>
      <c r="AR157" s="29"/>
      <c r="AS157" s="29"/>
      <c r="AT157" s="29"/>
      <c r="AU157" s="29"/>
      <c r="AV157" s="29"/>
      <c r="AW157" s="29"/>
      <c r="AX157" s="29"/>
      <c r="AY157" s="29"/>
      <c r="AZ157" s="52">
        <v>1</v>
      </c>
      <c r="BA157" s="52">
        <v>1</v>
      </c>
      <c r="BB157" s="52">
        <v>1</v>
      </c>
      <c r="BC157" s="52">
        <v>0</v>
      </c>
      <c r="BD157" s="43">
        <v>1</v>
      </c>
      <c r="BE157" s="29"/>
      <c r="BF157" s="29"/>
      <c r="BG157" s="29"/>
      <c r="BH157" s="32">
        <v>1</v>
      </c>
      <c r="BI157" s="43">
        <v>0.25</v>
      </c>
      <c r="BJ157" s="43">
        <v>0.25</v>
      </c>
      <c r="BK157" s="43">
        <v>0.25</v>
      </c>
      <c r="BL157" s="43">
        <v>0</v>
      </c>
      <c r="BM157" s="43">
        <v>0.75</v>
      </c>
      <c r="BN157" s="40">
        <v>43202</v>
      </c>
      <c r="BO157" s="29">
        <v>14</v>
      </c>
      <c r="BP157" s="29">
        <v>14</v>
      </c>
      <c r="BQ157" s="29" t="s">
        <v>1156</v>
      </c>
      <c r="BR157" s="29" t="s">
        <v>1157</v>
      </c>
      <c r="BS157" s="29" t="s">
        <v>1158</v>
      </c>
      <c r="BT157" s="29" t="s">
        <v>1159</v>
      </c>
      <c r="BU157" s="40">
        <v>43290</v>
      </c>
      <c r="BV157" s="29">
        <v>4</v>
      </c>
      <c r="BW157" s="29">
        <v>4</v>
      </c>
      <c r="BX157" s="29" t="s">
        <v>1160</v>
      </c>
      <c r="BY157" s="29" t="s">
        <v>1161</v>
      </c>
      <c r="BZ157" s="29" t="s">
        <v>1162</v>
      </c>
      <c r="CA157" s="29" t="s">
        <v>1163</v>
      </c>
      <c r="CB157" s="40">
        <v>43375</v>
      </c>
      <c r="CC157" s="29">
        <v>7</v>
      </c>
      <c r="CD157" s="29">
        <v>7</v>
      </c>
      <c r="CE157" s="29" t="s">
        <v>1164</v>
      </c>
      <c r="CF157" s="29" t="s">
        <v>1161</v>
      </c>
      <c r="CG157" s="29" t="s">
        <v>1165</v>
      </c>
      <c r="CH157" s="29" t="s">
        <v>1166</v>
      </c>
      <c r="CI157" s="29"/>
      <c r="CJ157" s="29"/>
      <c r="CK157" s="29"/>
      <c r="CL157" s="29"/>
      <c r="CM157" s="29"/>
      <c r="CN157" s="29"/>
      <c r="CO157" s="29"/>
    </row>
    <row r="158" spans="1:93" s="72" customFormat="1" ht="78.75" customHeight="1" x14ac:dyDescent="0.25">
      <c r="A158" s="58"/>
      <c r="B158" s="58"/>
      <c r="C158" s="58"/>
      <c r="D158" s="58"/>
      <c r="E158" s="58" t="s">
        <v>208</v>
      </c>
      <c r="F158" s="58"/>
      <c r="G158" s="58"/>
      <c r="H158" s="58" t="s">
        <v>1167</v>
      </c>
      <c r="I158" s="67"/>
      <c r="J158" s="129" t="s">
        <v>210</v>
      </c>
      <c r="K158" s="129" t="s">
        <v>211</v>
      </c>
      <c r="L158" s="58" t="s">
        <v>244</v>
      </c>
      <c r="M158" s="58"/>
      <c r="N158" s="58"/>
      <c r="O158" s="58"/>
      <c r="P158" s="58"/>
      <c r="Q158" s="58">
        <v>1</v>
      </c>
      <c r="R158" s="58"/>
      <c r="S158" s="58"/>
      <c r="T158" s="58"/>
      <c r="U158" s="58">
        <v>1</v>
      </c>
      <c r="V158" s="58"/>
      <c r="W158" s="58"/>
      <c r="X158" s="58"/>
      <c r="Y158" s="58">
        <v>1</v>
      </c>
      <c r="Z158" s="58"/>
      <c r="AA158" s="58"/>
      <c r="AB158" s="58"/>
      <c r="AC158" s="58"/>
      <c r="AD158" s="68"/>
      <c r="AE158" s="69" t="s">
        <v>114</v>
      </c>
      <c r="AF158" s="58">
        <v>33</v>
      </c>
      <c r="AG158" s="58" t="s">
        <v>213</v>
      </c>
      <c r="AH158" s="58" t="s">
        <v>245</v>
      </c>
      <c r="AI158" s="58" t="s">
        <v>116</v>
      </c>
      <c r="AJ158" s="58"/>
      <c r="AK158" s="58"/>
      <c r="AL158" s="58"/>
      <c r="AM158" s="58" t="s">
        <v>116</v>
      </c>
      <c r="AN158" s="58"/>
      <c r="AO158" s="58"/>
      <c r="AP158" s="58"/>
      <c r="AQ158" s="58"/>
      <c r="AR158" s="58"/>
      <c r="AS158" s="58"/>
      <c r="AT158" s="58"/>
      <c r="AU158" s="58"/>
      <c r="AV158" s="58"/>
      <c r="AW158" s="58"/>
      <c r="AX158" s="58"/>
      <c r="AY158" s="58"/>
      <c r="AZ158" s="58">
        <v>33</v>
      </c>
      <c r="BA158" s="58">
        <v>33</v>
      </c>
      <c r="BB158" s="58"/>
      <c r="BC158" s="58"/>
      <c r="BD158" s="70">
        <f t="shared" ref="BD158:BD161" si="26">SUM(AZ158:BC158)</f>
        <v>66</v>
      </c>
      <c r="BE158" s="58">
        <v>100</v>
      </c>
      <c r="BF158" s="58">
        <v>100</v>
      </c>
      <c r="BG158" s="58"/>
      <c r="BH158" s="58" t="s">
        <v>1168</v>
      </c>
      <c r="BI158" s="58"/>
      <c r="BJ158" s="58"/>
      <c r="BK158" s="58"/>
      <c r="BL158" s="58"/>
      <c r="BM158" s="71">
        <f t="shared" si="19"/>
        <v>0</v>
      </c>
      <c r="BN158" s="68"/>
      <c r="BO158" s="58"/>
      <c r="BP158" s="58"/>
      <c r="BQ158" s="59" t="s">
        <v>216</v>
      </c>
      <c r="BR158" s="58"/>
      <c r="BS158" s="59" t="s">
        <v>1169</v>
      </c>
      <c r="BT158" s="58"/>
      <c r="BU158" s="57">
        <v>43250</v>
      </c>
      <c r="BV158" s="58"/>
      <c r="BW158" s="58"/>
      <c r="BX158" s="59" t="s">
        <v>204</v>
      </c>
      <c r="BY158" s="58"/>
      <c r="BZ158" s="59" t="s">
        <v>1170</v>
      </c>
      <c r="CA158" s="58"/>
      <c r="CB158" s="57">
        <v>43371</v>
      </c>
      <c r="CC158" s="58"/>
      <c r="CD158" s="58"/>
      <c r="CE158" s="58"/>
      <c r="CF158" s="58"/>
      <c r="CG158" s="58"/>
      <c r="CH158" s="58"/>
      <c r="CI158" s="58"/>
      <c r="CJ158" s="58"/>
      <c r="CK158" s="58"/>
      <c r="CL158" s="58"/>
      <c r="CM158" s="58"/>
      <c r="CN158" s="58"/>
      <c r="CO158" s="58"/>
    </row>
    <row r="159" spans="1:93" s="72" customFormat="1" ht="95.25" customHeight="1" x14ac:dyDescent="0.25">
      <c r="A159" s="58"/>
      <c r="B159" s="58"/>
      <c r="C159" s="58"/>
      <c r="D159" s="58"/>
      <c r="E159" s="58" t="s">
        <v>208</v>
      </c>
      <c r="F159" s="58"/>
      <c r="G159" s="58"/>
      <c r="H159" s="58" t="s">
        <v>1171</v>
      </c>
      <c r="I159" s="67"/>
      <c r="J159" s="129" t="s">
        <v>210</v>
      </c>
      <c r="K159" s="129" t="s">
        <v>211</v>
      </c>
      <c r="L159" s="58" t="s">
        <v>244</v>
      </c>
      <c r="M159" s="58"/>
      <c r="N159" s="58"/>
      <c r="O159" s="58"/>
      <c r="P159" s="58"/>
      <c r="Q159" s="58">
        <v>1</v>
      </c>
      <c r="R159" s="58"/>
      <c r="S159" s="58"/>
      <c r="T159" s="58"/>
      <c r="U159" s="58">
        <v>1</v>
      </c>
      <c r="V159" s="58"/>
      <c r="W159" s="58"/>
      <c r="X159" s="58"/>
      <c r="Y159" s="58">
        <v>1</v>
      </c>
      <c r="Z159" s="58"/>
      <c r="AA159" s="58"/>
      <c r="AB159" s="58"/>
      <c r="AC159" s="58"/>
      <c r="AD159" s="68"/>
      <c r="AE159" s="69" t="s">
        <v>114</v>
      </c>
      <c r="AF159" s="58">
        <v>33</v>
      </c>
      <c r="AG159" s="58" t="s">
        <v>213</v>
      </c>
      <c r="AH159" s="58" t="s">
        <v>245</v>
      </c>
      <c r="AI159" s="58" t="s">
        <v>116</v>
      </c>
      <c r="AJ159" s="58"/>
      <c r="AK159" s="58"/>
      <c r="AL159" s="58"/>
      <c r="AM159" s="58" t="s">
        <v>116</v>
      </c>
      <c r="AN159" s="58"/>
      <c r="AO159" s="58"/>
      <c r="AP159" s="58"/>
      <c r="AQ159" s="58"/>
      <c r="AR159" s="58"/>
      <c r="AS159" s="58"/>
      <c r="AT159" s="58"/>
      <c r="AU159" s="58"/>
      <c r="AV159" s="58"/>
      <c r="AW159" s="58"/>
      <c r="AX159" s="58"/>
      <c r="AY159" s="58"/>
      <c r="AZ159" s="58">
        <v>33</v>
      </c>
      <c r="BA159" s="58">
        <v>33</v>
      </c>
      <c r="BB159" s="58"/>
      <c r="BC159" s="58"/>
      <c r="BD159" s="70">
        <f t="shared" si="26"/>
        <v>66</v>
      </c>
      <c r="BE159" s="58">
        <v>100</v>
      </c>
      <c r="BF159" s="58">
        <v>100</v>
      </c>
      <c r="BG159" s="58"/>
      <c r="BH159" s="58" t="s">
        <v>1168</v>
      </c>
      <c r="BI159" s="58"/>
      <c r="BJ159" s="58"/>
      <c r="BK159" s="58"/>
      <c r="BL159" s="58"/>
      <c r="BM159" s="71">
        <f t="shared" si="19"/>
        <v>0</v>
      </c>
      <c r="BN159" s="68"/>
      <c r="BO159" s="58"/>
      <c r="BP159" s="58"/>
      <c r="BQ159" s="59" t="s">
        <v>216</v>
      </c>
      <c r="BR159" s="58"/>
      <c r="BS159" s="59" t="s">
        <v>1172</v>
      </c>
      <c r="BT159" s="58"/>
      <c r="BU159" s="57">
        <v>43250</v>
      </c>
      <c r="BV159" s="58"/>
      <c r="BW159" s="58"/>
      <c r="BX159" s="59" t="s">
        <v>204</v>
      </c>
      <c r="BY159" s="58"/>
      <c r="BZ159" s="59" t="s">
        <v>1173</v>
      </c>
      <c r="CA159" s="58"/>
      <c r="CB159" s="57">
        <v>43371</v>
      </c>
      <c r="CC159" s="58"/>
      <c r="CD159" s="58"/>
      <c r="CE159" s="58"/>
      <c r="CF159" s="58"/>
      <c r="CG159" s="58"/>
      <c r="CH159" s="58"/>
      <c r="CI159" s="58"/>
      <c r="CJ159" s="58"/>
      <c r="CK159" s="58"/>
      <c r="CL159" s="58"/>
      <c r="CM159" s="58"/>
      <c r="CN159" s="58"/>
      <c r="CO159" s="58"/>
    </row>
    <row r="160" spans="1:93" s="72" customFormat="1" ht="93.75" customHeight="1" x14ac:dyDescent="0.25">
      <c r="A160" s="58"/>
      <c r="B160" s="58"/>
      <c r="C160" s="58"/>
      <c r="D160" s="58"/>
      <c r="E160" s="58" t="s">
        <v>208</v>
      </c>
      <c r="F160" s="58"/>
      <c r="G160" s="58"/>
      <c r="H160" s="58" t="s">
        <v>1174</v>
      </c>
      <c r="I160" s="67"/>
      <c r="J160" s="129" t="s">
        <v>210</v>
      </c>
      <c r="K160" s="129" t="s">
        <v>211</v>
      </c>
      <c r="L160" s="58" t="s">
        <v>244</v>
      </c>
      <c r="M160" s="58"/>
      <c r="N160" s="58"/>
      <c r="O160" s="58"/>
      <c r="P160" s="58"/>
      <c r="Q160" s="58">
        <v>1</v>
      </c>
      <c r="R160" s="58"/>
      <c r="S160" s="58"/>
      <c r="T160" s="58"/>
      <c r="U160" s="58">
        <v>1</v>
      </c>
      <c r="V160" s="58"/>
      <c r="W160" s="58"/>
      <c r="X160" s="58"/>
      <c r="Y160" s="58">
        <v>1</v>
      </c>
      <c r="Z160" s="58"/>
      <c r="AA160" s="58"/>
      <c r="AB160" s="58"/>
      <c r="AC160" s="58"/>
      <c r="AD160" s="68"/>
      <c r="AE160" s="69" t="s">
        <v>114</v>
      </c>
      <c r="AF160" s="58">
        <v>33</v>
      </c>
      <c r="AG160" s="58" t="s">
        <v>213</v>
      </c>
      <c r="AH160" s="58" t="s">
        <v>245</v>
      </c>
      <c r="AI160" s="58" t="s">
        <v>116</v>
      </c>
      <c r="AJ160" s="58"/>
      <c r="AK160" s="58"/>
      <c r="AL160" s="58"/>
      <c r="AM160" s="58" t="s">
        <v>116</v>
      </c>
      <c r="AN160" s="58"/>
      <c r="AO160" s="58"/>
      <c r="AP160" s="58"/>
      <c r="AQ160" s="58"/>
      <c r="AR160" s="58"/>
      <c r="AS160" s="58"/>
      <c r="AT160" s="58"/>
      <c r="AU160" s="58"/>
      <c r="AV160" s="58"/>
      <c r="AW160" s="58"/>
      <c r="AX160" s="58"/>
      <c r="AY160" s="58"/>
      <c r="AZ160" s="58">
        <v>33</v>
      </c>
      <c r="BA160" s="58">
        <v>33</v>
      </c>
      <c r="BB160" s="58"/>
      <c r="BC160" s="58"/>
      <c r="BD160" s="70">
        <f t="shared" si="26"/>
        <v>66</v>
      </c>
      <c r="BE160" s="58">
        <v>100</v>
      </c>
      <c r="BF160" s="58">
        <v>100</v>
      </c>
      <c r="BG160" s="58"/>
      <c r="BH160" s="58" t="s">
        <v>1168</v>
      </c>
      <c r="BI160" s="58"/>
      <c r="BJ160" s="58"/>
      <c r="BK160" s="58"/>
      <c r="BL160" s="58"/>
      <c r="BM160" s="71">
        <f t="shared" si="19"/>
        <v>0</v>
      </c>
      <c r="BN160" s="68"/>
      <c r="BO160" s="58"/>
      <c r="BP160" s="58"/>
      <c r="BQ160" s="59" t="s">
        <v>216</v>
      </c>
      <c r="BR160" s="58"/>
      <c r="BS160" s="59" t="s">
        <v>1175</v>
      </c>
      <c r="BT160" s="58"/>
      <c r="BU160" s="57">
        <v>43250</v>
      </c>
      <c r="BV160" s="58"/>
      <c r="BW160" s="58"/>
      <c r="BX160" s="59" t="s">
        <v>204</v>
      </c>
      <c r="BY160" s="58"/>
      <c r="BZ160" s="59" t="s">
        <v>1176</v>
      </c>
      <c r="CA160" s="58"/>
      <c r="CB160" s="57">
        <v>43371</v>
      </c>
      <c r="CC160" s="58"/>
      <c r="CD160" s="58"/>
      <c r="CE160" s="58"/>
      <c r="CF160" s="58"/>
      <c r="CG160" s="58"/>
      <c r="CH160" s="58"/>
      <c r="CI160" s="58"/>
      <c r="CJ160" s="58"/>
      <c r="CK160" s="58"/>
      <c r="CL160" s="58"/>
      <c r="CM160" s="58"/>
      <c r="CN160" s="58"/>
      <c r="CO160" s="58"/>
    </row>
    <row r="161" spans="1:93" s="72" customFormat="1" ht="39.75" customHeight="1" x14ac:dyDescent="0.25">
      <c r="A161" s="58"/>
      <c r="B161" s="58"/>
      <c r="C161" s="58"/>
      <c r="D161" s="58"/>
      <c r="E161" s="58" t="s">
        <v>279</v>
      </c>
      <c r="F161" s="58"/>
      <c r="G161" s="58"/>
      <c r="H161" s="58" t="s">
        <v>1177</v>
      </c>
      <c r="I161" s="67"/>
      <c r="J161" s="129" t="s">
        <v>210</v>
      </c>
      <c r="K161" s="129" t="s">
        <v>211</v>
      </c>
      <c r="L161" s="58" t="s">
        <v>244</v>
      </c>
      <c r="M161" s="58"/>
      <c r="N161" s="58"/>
      <c r="O161" s="58"/>
      <c r="P161" s="58"/>
      <c r="Q161" s="58"/>
      <c r="R161" s="58"/>
      <c r="S161" s="58"/>
      <c r="T161" s="58"/>
      <c r="U161" s="58">
        <v>1</v>
      </c>
      <c r="V161" s="58"/>
      <c r="W161" s="58"/>
      <c r="X161" s="58"/>
      <c r="Y161" s="58">
        <v>1</v>
      </c>
      <c r="Z161" s="58"/>
      <c r="AA161" s="58"/>
      <c r="AB161" s="58"/>
      <c r="AC161" s="58"/>
      <c r="AD161" s="68"/>
      <c r="AE161" s="69" t="s">
        <v>114</v>
      </c>
      <c r="AF161" s="58"/>
      <c r="AG161" s="58" t="s">
        <v>282</v>
      </c>
      <c r="AH161" s="58" t="s">
        <v>336</v>
      </c>
      <c r="AI161" s="58" t="s">
        <v>116</v>
      </c>
      <c r="AJ161" s="58"/>
      <c r="AK161" s="58"/>
      <c r="AL161" s="58"/>
      <c r="AM161" s="58" t="s">
        <v>116</v>
      </c>
      <c r="AN161" s="58"/>
      <c r="AO161" s="58"/>
      <c r="AP161" s="58"/>
      <c r="AQ161" s="58"/>
      <c r="AR161" s="58"/>
      <c r="AS161" s="58"/>
      <c r="AT161" s="58"/>
      <c r="AU161" s="58"/>
      <c r="AV161" s="58"/>
      <c r="AW161" s="58"/>
      <c r="AX161" s="58"/>
      <c r="AY161" s="58"/>
      <c r="AZ161" s="58">
        <v>0</v>
      </c>
      <c r="BA161" s="58">
        <v>100</v>
      </c>
      <c r="BB161" s="58"/>
      <c r="BC161" s="58"/>
      <c r="BD161" s="70">
        <f t="shared" si="26"/>
        <v>100</v>
      </c>
      <c r="BE161" s="58">
        <v>0</v>
      </c>
      <c r="BF161" s="58">
        <v>100</v>
      </c>
      <c r="BG161" s="58"/>
      <c r="BH161" s="58" t="s">
        <v>345</v>
      </c>
      <c r="BI161" s="58"/>
      <c r="BJ161" s="58"/>
      <c r="BK161" s="58"/>
      <c r="BL161" s="58"/>
      <c r="BM161" s="71">
        <f t="shared" si="19"/>
        <v>0</v>
      </c>
      <c r="BN161" s="68"/>
      <c r="BO161" s="58"/>
      <c r="BP161" s="58"/>
      <c r="BQ161" s="59" t="s">
        <v>216</v>
      </c>
      <c r="BR161" s="58"/>
      <c r="BS161" s="58" t="s">
        <v>332</v>
      </c>
      <c r="BT161" s="58"/>
      <c r="BU161" s="57">
        <v>43250</v>
      </c>
      <c r="BV161" s="58"/>
      <c r="BW161" s="58"/>
      <c r="BX161" s="53" t="s">
        <v>338</v>
      </c>
      <c r="BY161" s="58"/>
      <c r="BZ161" s="59" t="s">
        <v>1178</v>
      </c>
      <c r="CA161" s="58"/>
      <c r="CB161" s="57">
        <v>43371</v>
      </c>
      <c r="CC161" s="58"/>
      <c r="CD161" s="58"/>
      <c r="CE161" s="58"/>
      <c r="CF161" s="58"/>
      <c r="CG161" s="58"/>
      <c r="CH161" s="58"/>
      <c r="CI161" s="58"/>
      <c r="CJ161" s="58"/>
      <c r="CK161" s="58"/>
      <c r="CL161" s="58"/>
      <c r="CM161" s="58"/>
      <c r="CN161" s="58"/>
      <c r="CO161" s="58"/>
    </row>
    <row r="162" spans="1:93" s="42" customFormat="1" ht="39.75" customHeight="1" x14ac:dyDescent="0.25">
      <c r="A162" s="51" t="s">
        <v>100</v>
      </c>
      <c r="B162" s="51" t="s">
        <v>433</v>
      </c>
      <c r="C162" s="51" t="s">
        <v>102</v>
      </c>
      <c r="D162" s="51" t="s">
        <v>103</v>
      </c>
      <c r="E162" s="29" t="s">
        <v>208</v>
      </c>
      <c r="F162" s="130" t="s">
        <v>1179</v>
      </c>
      <c r="G162" s="130" t="s">
        <v>1180</v>
      </c>
      <c r="H162" s="29"/>
      <c r="I162" s="32"/>
      <c r="J162" s="109" t="s">
        <v>108</v>
      </c>
      <c r="K162" s="109" t="s">
        <v>109</v>
      </c>
      <c r="L162" s="29" t="s">
        <v>1181</v>
      </c>
      <c r="M162" s="32">
        <v>1</v>
      </c>
      <c r="N162" s="32">
        <v>1</v>
      </c>
      <c r="O162" s="32">
        <v>1</v>
      </c>
      <c r="P162" s="32">
        <v>1</v>
      </c>
      <c r="Q162" s="29"/>
      <c r="R162" s="29"/>
      <c r="S162" s="29"/>
      <c r="T162" s="29"/>
      <c r="U162" s="29"/>
      <c r="V162" s="29"/>
      <c r="W162" s="29"/>
      <c r="X162" s="29"/>
      <c r="Y162" s="29"/>
      <c r="Z162" s="29"/>
      <c r="AA162" s="29"/>
      <c r="AB162" s="29"/>
      <c r="AC162" s="130" t="s">
        <v>1182</v>
      </c>
      <c r="AD162" s="33" t="s">
        <v>404</v>
      </c>
      <c r="AE162" s="34" t="s">
        <v>137</v>
      </c>
      <c r="AF162" s="130" t="s">
        <v>1183</v>
      </c>
      <c r="AG162" s="29"/>
      <c r="AH162" s="29"/>
      <c r="AI162" s="29"/>
      <c r="AJ162" s="29"/>
      <c r="AK162" s="29"/>
      <c r="AL162" s="29" t="s">
        <v>116</v>
      </c>
      <c r="AM162" s="29"/>
      <c r="AN162" s="29"/>
      <c r="AO162" s="29"/>
      <c r="AP162" s="29"/>
      <c r="AQ162" s="29"/>
      <c r="AR162" s="29"/>
      <c r="AS162" s="29"/>
      <c r="AT162" s="29"/>
      <c r="AU162" s="29"/>
      <c r="AV162" s="29"/>
      <c r="AW162" s="29"/>
      <c r="AX162" s="29"/>
      <c r="AY162" s="29"/>
      <c r="AZ162" s="32">
        <v>1</v>
      </c>
      <c r="BA162" s="32">
        <v>1</v>
      </c>
      <c r="BB162" s="32">
        <v>0.88888888888888884</v>
      </c>
      <c r="BC162" s="29"/>
      <c r="BD162" s="43">
        <f>SUBTOTAL(9,AZ162:BC162)/4</f>
        <v>0.72222222222222221</v>
      </c>
      <c r="BE162" s="29"/>
      <c r="BF162" s="29"/>
      <c r="BG162" s="29"/>
      <c r="BH162" s="32">
        <v>1</v>
      </c>
      <c r="BI162" s="32">
        <v>0.25</v>
      </c>
      <c r="BJ162" s="32">
        <v>0.25</v>
      </c>
      <c r="BK162" s="32">
        <v>0.22222222222222221</v>
      </c>
      <c r="BL162" s="29"/>
      <c r="BM162" s="43">
        <f t="shared" si="19"/>
        <v>0.72222222222222221</v>
      </c>
      <c r="BN162" s="33"/>
      <c r="BO162" s="29"/>
      <c r="BP162" s="29"/>
      <c r="BQ162" s="53" t="s">
        <v>1184</v>
      </c>
      <c r="BR162" s="53" t="s">
        <v>1185</v>
      </c>
      <c r="BS162" s="53" t="s">
        <v>1186</v>
      </c>
      <c r="BT162" s="53" t="s">
        <v>1187</v>
      </c>
      <c r="BU162" s="33"/>
      <c r="BV162" s="29"/>
      <c r="BW162" s="29"/>
      <c r="BX162" s="53" t="s">
        <v>1188</v>
      </c>
      <c r="BY162" s="53" t="s">
        <v>1185</v>
      </c>
      <c r="BZ162" s="53" t="s">
        <v>1189</v>
      </c>
      <c r="CA162" s="53" t="s">
        <v>1190</v>
      </c>
      <c r="CB162" s="33" t="s">
        <v>1191</v>
      </c>
      <c r="CC162" s="29">
        <v>8</v>
      </c>
      <c r="CD162" s="29">
        <v>9</v>
      </c>
      <c r="CE162" s="131" t="s">
        <v>1192</v>
      </c>
      <c r="CF162" s="53" t="s">
        <v>1193</v>
      </c>
      <c r="CG162" s="53" t="s">
        <v>1194</v>
      </c>
      <c r="CH162" s="130" t="s">
        <v>1195</v>
      </c>
      <c r="CI162" s="29"/>
      <c r="CJ162" s="29"/>
      <c r="CK162" s="29"/>
      <c r="CL162" s="29"/>
      <c r="CM162" s="29"/>
      <c r="CN162" s="29"/>
      <c r="CO162" s="29"/>
    </row>
    <row r="163" spans="1:93" s="42" customFormat="1" ht="111" customHeight="1" x14ac:dyDescent="0.25">
      <c r="A163" s="85" t="s">
        <v>125</v>
      </c>
      <c r="B163" s="29" t="s">
        <v>433</v>
      </c>
      <c r="C163" s="29" t="s">
        <v>189</v>
      </c>
      <c r="D163" s="29" t="s">
        <v>103</v>
      </c>
      <c r="E163" s="29" t="s">
        <v>1137</v>
      </c>
      <c r="F163" s="29" t="s">
        <v>435</v>
      </c>
      <c r="G163" s="29"/>
      <c r="H163" s="29" t="s">
        <v>1196</v>
      </c>
      <c r="I163" s="32">
        <v>0.3</v>
      </c>
      <c r="J163" s="109" t="s">
        <v>108</v>
      </c>
      <c r="K163" s="109" t="s">
        <v>109</v>
      </c>
      <c r="L163" s="29" t="s">
        <v>244</v>
      </c>
      <c r="M163" s="29"/>
      <c r="N163" s="29"/>
      <c r="O163" s="29"/>
      <c r="P163" s="29"/>
      <c r="Q163" s="58">
        <v>0</v>
      </c>
      <c r="R163" s="58">
        <v>8</v>
      </c>
      <c r="S163" s="58">
        <v>12</v>
      </c>
      <c r="T163" s="58">
        <v>22</v>
      </c>
      <c r="U163" s="58">
        <v>25</v>
      </c>
      <c r="V163" s="58">
        <v>27</v>
      </c>
      <c r="W163" s="58">
        <v>40</v>
      </c>
      <c r="X163" s="58">
        <v>47</v>
      </c>
      <c r="Y163" s="58">
        <v>60</v>
      </c>
      <c r="Z163" s="116">
        <v>0</v>
      </c>
      <c r="AA163" s="116">
        <v>0</v>
      </c>
      <c r="AB163" s="116">
        <v>0</v>
      </c>
      <c r="AC163" s="29" t="s">
        <v>1197</v>
      </c>
      <c r="AD163" s="33" t="s">
        <v>113</v>
      </c>
      <c r="AE163" s="33" t="s">
        <v>137</v>
      </c>
      <c r="AF163" s="29" t="s">
        <v>1198</v>
      </c>
      <c r="AG163" s="29"/>
      <c r="AH163" s="29"/>
      <c r="AI163" s="29"/>
      <c r="AJ163" s="29" t="s">
        <v>116</v>
      </c>
      <c r="AK163" s="29"/>
      <c r="AL163" s="29"/>
      <c r="AM163" s="29" t="s">
        <v>116</v>
      </c>
      <c r="AN163" s="29"/>
      <c r="AO163" s="29"/>
      <c r="AP163" s="29"/>
      <c r="AQ163" s="29"/>
      <c r="AR163" s="29"/>
      <c r="AS163" s="29"/>
      <c r="AT163" s="29"/>
      <c r="AU163" s="29"/>
      <c r="AV163" s="29"/>
      <c r="AW163" s="29"/>
      <c r="AX163" s="29"/>
      <c r="AY163" s="29"/>
      <c r="AZ163" s="52">
        <v>1</v>
      </c>
      <c r="BA163" s="52">
        <v>0.91891891891891897</v>
      </c>
      <c r="BB163" s="52">
        <v>0.98639455782312924</v>
      </c>
      <c r="BC163" s="29">
        <v>0</v>
      </c>
      <c r="BD163" s="43">
        <v>0.9684378255806827</v>
      </c>
      <c r="BE163" s="29"/>
      <c r="BF163" s="29"/>
      <c r="BG163" s="29"/>
      <c r="BH163" s="32">
        <v>1</v>
      </c>
      <c r="BI163" s="43">
        <v>0.25</v>
      </c>
      <c r="BJ163" s="43">
        <v>0.22972972972972974</v>
      </c>
      <c r="BK163" s="43">
        <v>0.24659863945578231</v>
      </c>
      <c r="BL163" s="120">
        <v>0</v>
      </c>
      <c r="BM163" s="120">
        <v>0.72632836918551202</v>
      </c>
      <c r="BN163" s="40">
        <v>43202</v>
      </c>
      <c r="BO163" s="29">
        <v>20</v>
      </c>
      <c r="BP163" s="29">
        <v>20</v>
      </c>
      <c r="BQ163" s="29" t="s">
        <v>1199</v>
      </c>
      <c r="BR163" s="29" t="s">
        <v>1200</v>
      </c>
      <c r="BS163" s="29" t="s">
        <v>1201</v>
      </c>
      <c r="BT163" s="29" t="s">
        <v>1202</v>
      </c>
      <c r="BU163" s="40">
        <v>43290</v>
      </c>
      <c r="BV163" s="29">
        <v>68</v>
      </c>
      <c r="BW163" s="29">
        <v>74</v>
      </c>
      <c r="BX163" s="29" t="s">
        <v>1203</v>
      </c>
      <c r="BY163" s="29" t="s">
        <v>1200</v>
      </c>
      <c r="BZ163" s="29" t="s">
        <v>1204</v>
      </c>
      <c r="CA163" s="29" t="s">
        <v>1205</v>
      </c>
      <c r="CB163" s="33" t="s">
        <v>1206</v>
      </c>
      <c r="CC163" s="29">
        <v>36</v>
      </c>
      <c r="CD163" s="29">
        <v>38</v>
      </c>
      <c r="CE163" s="53" t="s">
        <v>1207</v>
      </c>
      <c r="CF163" s="53" t="s">
        <v>1208</v>
      </c>
      <c r="CG163" s="53" t="s">
        <v>1209</v>
      </c>
      <c r="CH163" s="130" t="s">
        <v>1195</v>
      </c>
      <c r="CI163" s="29"/>
      <c r="CJ163" s="29"/>
      <c r="CK163" s="29"/>
      <c r="CL163" s="29"/>
      <c r="CM163" s="29"/>
      <c r="CN163" s="29"/>
      <c r="CO163" s="29"/>
    </row>
    <row r="164" spans="1:93" s="42" customFormat="1" ht="54.75" customHeight="1" x14ac:dyDescent="0.25">
      <c r="A164" s="29"/>
      <c r="B164" s="29"/>
      <c r="C164" s="29"/>
      <c r="D164" s="29"/>
      <c r="E164" s="29" t="s">
        <v>208</v>
      </c>
      <c r="F164" s="29"/>
      <c r="G164" s="29"/>
      <c r="H164" s="29" t="s">
        <v>1210</v>
      </c>
      <c r="I164" s="29"/>
      <c r="J164" s="33" t="s">
        <v>210</v>
      </c>
      <c r="K164" s="33" t="s">
        <v>211</v>
      </c>
      <c r="L164" s="29" t="s">
        <v>236</v>
      </c>
      <c r="M164" s="29"/>
      <c r="N164" s="29"/>
      <c r="O164" s="29"/>
      <c r="P164" s="29"/>
      <c r="Q164" s="29"/>
      <c r="R164" s="29"/>
      <c r="S164" s="29"/>
      <c r="T164" s="29"/>
      <c r="U164" s="29">
        <v>1</v>
      </c>
      <c r="V164" s="29"/>
      <c r="W164" s="29"/>
      <c r="X164" s="29"/>
      <c r="Y164" s="29"/>
      <c r="Z164" s="29"/>
      <c r="AA164" s="29"/>
      <c r="AB164" s="29"/>
      <c r="AC164" s="29"/>
      <c r="AD164" s="33"/>
      <c r="AE164" s="34" t="s">
        <v>114</v>
      </c>
      <c r="AF164" s="29"/>
      <c r="AG164" s="29" t="s">
        <v>1211</v>
      </c>
      <c r="AH164" s="29" t="s">
        <v>1212</v>
      </c>
      <c r="AI164" s="29" t="s">
        <v>116</v>
      </c>
      <c r="AJ164" s="29"/>
      <c r="AK164" s="29"/>
      <c r="AL164" s="29"/>
      <c r="AM164" s="29" t="s">
        <v>116</v>
      </c>
      <c r="AN164" s="29"/>
      <c r="AO164" s="29"/>
      <c r="AP164" s="29"/>
      <c r="AQ164" s="29"/>
      <c r="AR164" s="29"/>
      <c r="AS164" s="29"/>
      <c r="AT164" s="29"/>
      <c r="AU164" s="29"/>
      <c r="AV164" s="29"/>
      <c r="AW164" s="29"/>
      <c r="AX164" s="29"/>
      <c r="AY164" s="29"/>
      <c r="AZ164" s="29">
        <v>33</v>
      </c>
      <c r="BA164" s="29">
        <v>33</v>
      </c>
      <c r="BB164" s="29"/>
      <c r="BC164" s="29"/>
      <c r="BD164" s="62">
        <f t="shared" ref="BD164:BD166" si="27">SUM(AZ164:BC164)</f>
        <v>66</v>
      </c>
      <c r="BE164" s="29">
        <v>100</v>
      </c>
      <c r="BF164" s="29">
        <v>100</v>
      </c>
      <c r="BG164" s="29"/>
      <c r="BH164" s="29" t="s">
        <v>1213</v>
      </c>
      <c r="BI164" s="29"/>
      <c r="BJ164" s="29"/>
      <c r="BK164" s="29"/>
      <c r="BL164" s="29"/>
      <c r="BM164" s="43">
        <f t="shared" si="19"/>
        <v>0</v>
      </c>
      <c r="BN164" s="40">
        <v>43250</v>
      </c>
      <c r="BO164" s="29"/>
      <c r="BP164" s="29"/>
      <c r="BQ164" s="53" t="s">
        <v>216</v>
      </c>
      <c r="BR164" s="53" t="s">
        <v>227</v>
      </c>
      <c r="BS164" s="51" t="s">
        <v>1214</v>
      </c>
      <c r="BT164" s="29"/>
      <c r="BU164" s="57">
        <v>43250</v>
      </c>
      <c r="BV164" s="29"/>
      <c r="BW164" s="29"/>
      <c r="BX164" s="53" t="s">
        <v>204</v>
      </c>
      <c r="BY164" s="29"/>
      <c r="BZ164" s="53" t="s">
        <v>230</v>
      </c>
      <c r="CA164" s="29"/>
      <c r="CB164" s="40">
        <v>43371</v>
      </c>
      <c r="CC164" s="29"/>
      <c r="CD164" s="29"/>
      <c r="CE164" s="29"/>
      <c r="CF164" s="29"/>
      <c r="CG164" s="29"/>
      <c r="CH164" s="29"/>
      <c r="CI164" s="29"/>
      <c r="CJ164" s="29"/>
      <c r="CK164" s="29"/>
      <c r="CL164" s="29"/>
      <c r="CM164" s="29"/>
      <c r="CN164" s="29"/>
      <c r="CO164" s="29"/>
    </row>
    <row r="165" spans="1:93" s="42" customFormat="1" ht="56.25" customHeight="1" x14ac:dyDescent="0.25">
      <c r="A165" s="29"/>
      <c r="B165" s="29"/>
      <c r="C165" s="29"/>
      <c r="D165" s="29"/>
      <c r="E165" s="29" t="s">
        <v>208</v>
      </c>
      <c r="F165" s="29"/>
      <c r="G165" s="29"/>
      <c r="H165" s="29" t="s">
        <v>1215</v>
      </c>
      <c r="I165" s="29"/>
      <c r="J165" s="33" t="s">
        <v>210</v>
      </c>
      <c r="K165" s="33" t="s">
        <v>211</v>
      </c>
      <c r="L165" s="29" t="s">
        <v>236</v>
      </c>
      <c r="M165" s="29"/>
      <c r="N165" s="29"/>
      <c r="O165" s="29"/>
      <c r="P165" s="29"/>
      <c r="Q165" s="29">
        <v>1</v>
      </c>
      <c r="R165" s="29"/>
      <c r="S165" s="29"/>
      <c r="T165" s="29"/>
      <c r="U165" s="29">
        <v>1</v>
      </c>
      <c r="V165" s="29"/>
      <c r="W165" s="29"/>
      <c r="X165" s="29"/>
      <c r="Y165" s="29">
        <v>1</v>
      </c>
      <c r="Z165" s="29"/>
      <c r="AA165" s="29"/>
      <c r="AB165" s="29"/>
      <c r="AC165" s="29"/>
      <c r="AD165" s="33"/>
      <c r="AE165" s="34" t="s">
        <v>114</v>
      </c>
      <c r="AF165" s="29"/>
      <c r="AG165" s="29" t="s">
        <v>1211</v>
      </c>
      <c r="AH165" s="29" t="s">
        <v>796</v>
      </c>
      <c r="AI165" s="29" t="s">
        <v>116</v>
      </c>
      <c r="AJ165" s="29"/>
      <c r="AK165" s="29"/>
      <c r="AL165" s="29"/>
      <c r="AM165" s="29" t="s">
        <v>116</v>
      </c>
      <c r="AN165" s="29"/>
      <c r="AO165" s="29"/>
      <c r="AP165" s="29"/>
      <c r="AQ165" s="29"/>
      <c r="AR165" s="29"/>
      <c r="AS165" s="29"/>
      <c r="AT165" s="29"/>
      <c r="AU165" s="29"/>
      <c r="AV165" s="29"/>
      <c r="AW165" s="29"/>
      <c r="AX165" s="29"/>
      <c r="AY165" s="29"/>
      <c r="AZ165" s="29">
        <v>33</v>
      </c>
      <c r="BA165" s="29">
        <v>33</v>
      </c>
      <c r="BB165" s="29"/>
      <c r="BC165" s="29"/>
      <c r="BD165" s="62">
        <f t="shared" si="27"/>
        <v>66</v>
      </c>
      <c r="BE165" s="29">
        <v>100</v>
      </c>
      <c r="BF165" s="29">
        <v>100</v>
      </c>
      <c r="BG165" s="29"/>
      <c r="BH165" s="29" t="s">
        <v>1216</v>
      </c>
      <c r="BI165" s="29"/>
      <c r="BJ165" s="29"/>
      <c r="BK165" s="29"/>
      <c r="BL165" s="29"/>
      <c r="BM165" s="43">
        <f t="shared" si="19"/>
        <v>0</v>
      </c>
      <c r="BN165" s="33"/>
      <c r="BO165" s="29"/>
      <c r="BP165" s="29"/>
      <c r="BQ165" s="53" t="s">
        <v>216</v>
      </c>
      <c r="BR165" s="29"/>
      <c r="BS165" s="53" t="s">
        <v>1217</v>
      </c>
      <c r="BT165" s="29"/>
      <c r="BU165" s="57">
        <v>43250</v>
      </c>
      <c r="BV165" s="29"/>
      <c r="BW165" s="29"/>
      <c r="BX165" s="53" t="s">
        <v>327</v>
      </c>
      <c r="BY165" s="29"/>
      <c r="BZ165" s="53" t="s">
        <v>1218</v>
      </c>
      <c r="CA165" s="29"/>
      <c r="CB165" s="57">
        <v>43371</v>
      </c>
      <c r="CC165" s="29"/>
      <c r="CD165" s="29"/>
      <c r="CE165" s="29"/>
      <c r="CF165" s="29"/>
      <c r="CG165" s="29"/>
      <c r="CH165" s="29"/>
      <c r="CI165" s="29"/>
      <c r="CJ165" s="29"/>
      <c r="CK165" s="29"/>
      <c r="CL165" s="29"/>
      <c r="CM165" s="29"/>
      <c r="CN165" s="29"/>
      <c r="CO165" s="29"/>
    </row>
    <row r="166" spans="1:93" s="42" customFormat="1" ht="70.5" customHeight="1" x14ac:dyDescent="0.25">
      <c r="A166" s="29"/>
      <c r="B166" s="29"/>
      <c r="C166" s="29"/>
      <c r="D166" s="29"/>
      <c r="E166" s="29" t="s">
        <v>279</v>
      </c>
      <c r="F166" s="29"/>
      <c r="G166" s="29"/>
      <c r="H166" s="29" t="s">
        <v>1219</v>
      </c>
      <c r="I166" s="29"/>
      <c r="J166" s="33" t="s">
        <v>210</v>
      </c>
      <c r="K166" s="33" t="s">
        <v>211</v>
      </c>
      <c r="L166" s="29" t="s">
        <v>1220</v>
      </c>
      <c r="M166" s="29"/>
      <c r="N166" s="29"/>
      <c r="O166" s="29"/>
      <c r="P166" s="29"/>
      <c r="Q166" s="29">
        <v>1</v>
      </c>
      <c r="R166" s="29"/>
      <c r="S166" s="29"/>
      <c r="T166" s="29"/>
      <c r="U166" s="29">
        <v>1</v>
      </c>
      <c r="V166" s="29"/>
      <c r="W166" s="29"/>
      <c r="X166" s="29"/>
      <c r="Y166" s="29">
        <v>1</v>
      </c>
      <c r="Z166" s="29"/>
      <c r="AA166" s="29"/>
      <c r="AB166" s="29"/>
      <c r="AC166" s="29"/>
      <c r="AD166" s="33"/>
      <c r="AE166" s="34" t="s">
        <v>114</v>
      </c>
      <c r="AF166" s="29"/>
      <c r="AG166" s="29" t="s">
        <v>282</v>
      </c>
      <c r="AH166" s="29" t="s">
        <v>290</v>
      </c>
      <c r="AI166" s="29" t="s">
        <v>116</v>
      </c>
      <c r="AJ166" s="29"/>
      <c r="AK166" s="29"/>
      <c r="AL166" s="29"/>
      <c r="AM166" s="29" t="s">
        <v>116</v>
      </c>
      <c r="AN166" s="29"/>
      <c r="AO166" s="29"/>
      <c r="AP166" s="29"/>
      <c r="AQ166" s="29"/>
      <c r="AR166" s="29"/>
      <c r="AS166" s="29"/>
      <c r="AT166" s="29"/>
      <c r="AU166" s="29"/>
      <c r="AV166" s="29"/>
      <c r="AW166" s="29"/>
      <c r="AX166" s="29"/>
      <c r="AY166" s="29"/>
      <c r="AZ166" s="29">
        <v>0</v>
      </c>
      <c r="BA166" s="29">
        <v>100</v>
      </c>
      <c r="BB166" s="29"/>
      <c r="BC166" s="29"/>
      <c r="BD166" s="62">
        <f t="shared" si="27"/>
        <v>100</v>
      </c>
      <c r="BE166" s="29">
        <v>0</v>
      </c>
      <c r="BF166" s="29">
        <v>100</v>
      </c>
      <c r="BG166" s="29"/>
      <c r="BH166" s="29" t="s">
        <v>1221</v>
      </c>
      <c r="BI166" s="29"/>
      <c r="BJ166" s="29"/>
      <c r="BK166" s="29"/>
      <c r="BL166" s="29"/>
      <c r="BM166" s="43">
        <f t="shared" si="19"/>
        <v>0</v>
      </c>
      <c r="BN166" s="33"/>
      <c r="BO166" s="29"/>
      <c r="BP166" s="29"/>
      <c r="BQ166" s="132" t="s">
        <v>1222</v>
      </c>
      <c r="BR166" s="29"/>
      <c r="BS166" s="53" t="s">
        <v>1223</v>
      </c>
      <c r="BT166" s="29"/>
      <c r="BU166" s="40">
        <v>43250</v>
      </c>
      <c r="BV166" s="29"/>
      <c r="BW166" s="29"/>
      <c r="BX166" s="53" t="s">
        <v>204</v>
      </c>
      <c r="BY166" s="53" t="s">
        <v>1224</v>
      </c>
      <c r="BZ166" s="53" t="s">
        <v>1225</v>
      </c>
      <c r="CA166" s="29"/>
      <c r="CB166" s="57">
        <v>43371</v>
      </c>
      <c r="CC166" s="29"/>
      <c r="CD166" s="29"/>
      <c r="CE166" s="29"/>
      <c r="CF166" s="29"/>
      <c r="CG166" s="29"/>
      <c r="CH166" s="29"/>
      <c r="CI166" s="29"/>
      <c r="CJ166" s="29"/>
      <c r="CK166" s="29"/>
      <c r="CL166" s="29"/>
      <c r="CM166" s="29"/>
      <c r="CN166" s="29"/>
      <c r="CO166" s="29"/>
    </row>
    <row r="167" spans="1:93" s="42" customFormat="1" ht="53.25" customHeight="1" x14ac:dyDescent="0.25">
      <c r="A167" s="51" t="s">
        <v>100</v>
      </c>
      <c r="B167" s="51" t="s">
        <v>433</v>
      </c>
      <c r="C167" s="51" t="s">
        <v>102</v>
      </c>
      <c r="D167" s="51" t="s">
        <v>103</v>
      </c>
      <c r="E167" s="56" t="s">
        <v>190</v>
      </c>
      <c r="F167" s="130" t="s">
        <v>191</v>
      </c>
      <c r="G167" s="130" t="s">
        <v>1226</v>
      </c>
      <c r="H167" s="29"/>
      <c r="I167" s="29"/>
      <c r="J167" s="31" t="s">
        <v>108</v>
      </c>
      <c r="K167" s="33" t="s">
        <v>109</v>
      </c>
      <c r="L167" s="29" t="s">
        <v>1181</v>
      </c>
      <c r="M167" s="32">
        <v>1</v>
      </c>
      <c r="N167" s="32">
        <v>1</v>
      </c>
      <c r="O167" s="32">
        <v>1</v>
      </c>
      <c r="P167" s="32">
        <v>1</v>
      </c>
      <c r="Q167" s="29"/>
      <c r="R167" s="29"/>
      <c r="S167" s="29"/>
      <c r="T167" s="29"/>
      <c r="U167" s="29"/>
      <c r="V167" s="29"/>
      <c r="W167" s="29"/>
      <c r="X167" s="29"/>
      <c r="Y167" s="29"/>
      <c r="Z167" s="29"/>
      <c r="AA167" s="29"/>
      <c r="AB167" s="29"/>
      <c r="AC167" s="130" t="s">
        <v>1227</v>
      </c>
      <c r="AD167" s="33" t="s">
        <v>113</v>
      </c>
      <c r="AE167" s="33" t="s">
        <v>137</v>
      </c>
      <c r="AF167" s="130" t="s">
        <v>1228</v>
      </c>
      <c r="AG167" s="29"/>
      <c r="AH167" s="29"/>
      <c r="AI167" s="29"/>
      <c r="AJ167" s="29"/>
      <c r="AK167" s="29"/>
      <c r="AL167" s="29" t="s">
        <v>116</v>
      </c>
      <c r="AM167" s="29"/>
      <c r="AN167" s="29"/>
      <c r="AO167" s="29"/>
      <c r="AP167" s="29"/>
      <c r="AQ167" s="29"/>
      <c r="AR167" s="29"/>
      <c r="AS167" s="29"/>
      <c r="AT167" s="29"/>
      <c r="AU167" s="29"/>
      <c r="AV167" s="29"/>
      <c r="AW167" s="29"/>
      <c r="AX167" s="29"/>
      <c r="AY167" s="29"/>
      <c r="AZ167" s="32">
        <v>1</v>
      </c>
      <c r="BA167" s="32">
        <v>1</v>
      </c>
      <c r="BB167" s="32">
        <v>0.94736842105263153</v>
      </c>
      <c r="BC167" s="29"/>
      <c r="BD167" s="43">
        <v>0.73684210526315785</v>
      </c>
      <c r="BE167" s="29"/>
      <c r="BF167" s="29"/>
      <c r="BG167" s="29"/>
      <c r="BH167" s="32">
        <v>1</v>
      </c>
      <c r="BI167" s="32">
        <v>0.25</v>
      </c>
      <c r="BJ167" s="32">
        <v>0.25</v>
      </c>
      <c r="BK167" s="32">
        <v>0.23684210526315788</v>
      </c>
      <c r="BL167" s="29"/>
      <c r="BM167" s="43">
        <f t="shared" si="19"/>
        <v>0.73684210526315785</v>
      </c>
      <c r="BN167" s="33"/>
      <c r="BO167" s="29"/>
      <c r="BP167" s="29"/>
      <c r="BQ167" s="53" t="s">
        <v>1229</v>
      </c>
      <c r="BR167" s="53" t="s">
        <v>1230</v>
      </c>
      <c r="BS167" s="53" t="s">
        <v>1231</v>
      </c>
      <c r="BT167" s="53" t="s">
        <v>1232</v>
      </c>
      <c r="BU167" s="33"/>
      <c r="BV167" s="29"/>
      <c r="BW167" s="29"/>
      <c r="BX167" s="53" t="s">
        <v>1233</v>
      </c>
      <c r="BY167" s="53" t="s">
        <v>1234</v>
      </c>
      <c r="BZ167" s="53" t="s">
        <v>1235</v>
      </c>
      <c r="CA167" s="53" t="s">
        <v>1236</v>
      </c>
      <c r="CB167" s="33" t="s">
        <v>1206</v>
      </c>
      <c r="CC167" s="29">
        <v>36</v>
      </c>
      <c r="CD167" s="29">
        <v>38</v>
      </c>
      <c r="CE167" s="53" t="s">
        <v>1207</v>
      </c>
      <c r="CF167" s="53" t="s">
        <v>1208</v>
      </c>
      <c r="CG167" s="53" t="s">
        <v>1209</v>
      </c>
      <c r="CH167" s="130" t="s">
        <v>1195</v>
      </c>
      <c r="CI167" s="29"/>
      <c r="CJ167" s="29"/>
      <c r="CK167" s="29"/>
      <c r="CL167" s="29"/>
      <c r="CM167" s="29"/>
      <c r="CN167" s="29"/>
      <c r="CO167" s="29"/>
    </row>
    <row r="168" spans="1:93" s="42" customFormat="1" ht="296.25" customHeight="1" x14ac:dyDescent="0.25">
      <c r="A168" s="85" t="s">
        <v>125</v>
      </c>
      <c r="B168" s="73" t="s">
        <v>433</v>
      </c>
      <c r="C168" s="56" t="s">
        <v>102</v>
      </c>
      <c r="D168" s="56" t="s">
        <v>103</v>
      </c>
      <c r="E168" s="56" t="s">
        <v>190</v>
      </c>
      <c r="F168" s="130"/>
      <c r="G168" s="56" t="s">
        <v>1237</v>
      </c>
      <c r="H168" s="56" t="s">
        <v>1238</v>
      </c>
      <c r="I168" s="30">
        <v>0.1111111111111111</v>
      </c>
      <c r="J168" s="31" t="s">
        <v>108</v>
      </c>
      <c r="K168" s="33" t="s">
        <v>109</v>
      </c>
      <c r="L168" s="29" t="s">
        <v>1181</v>
      </c>
      <c r="M168" s="29"/>
      <c r="N168" s="29"/>
      <c r="O168" s="29"/>
      <c r="P168" s="29"/>
      <c r="Q168" s="87">
        <v>8.3299999999999999E-2</v>
      </c>
      <c r="R168" s="87">
        <v>8.3299999999999999E-2</v>
      </c>
      <c r="S168" s="87">
        <v>8.3299999999999999E-2</v>
      </c>
      <c r="T168" s="87">
        <v>8.3299999999999999E-2</v>
      </c>
      <c r="U168" s="87">
        <v>8.3299999999999999E-2</v>
      </c>
      <c r="V168" s="87">
        <v>8.3299999999999999E-2</v>
      </c>
      <c r="W168" s="87">
        <v>8.3299999999999999E-2</v>
      </c>
      <c r="X168" s="87">
        <v>8.3299999999999999E-2</v>
      </c>
      <c r="Y168" s="87">
        <v>8.3299999999999999E-2</v>
      </c>
      <c r="Z168" s="87">
        <v>8.3299999999999999E-2</v>
      </c>
      <c r="AA168" s="87">
        <v>8.3299999999999999E-2</v>
      </c>
      <c r="AB168" s="87">
        <v>8.3299999999999999E-2</v>
      </c>
      <c r="AC168" s="90" t="s">
        <v>1239</v>
      </c>
      <c r="AD168" s="133" t="s">
        <v>262</v>
      </c>
      <c r="AE168" s="34" t="s">
        <v>137</v>
      </c>
      <c r="AF168" s="90" t="s">
        <v>1240</v>
      </c>
      <c r="AG168" s="29"/>
      <c r="AH168" s="29"/>
      <c r="AI168" s="29"/>
      <c r="AJ168" s="29" t="s">
        <v>116</v>
      </c>
      <c r="AK168" s="29"/>
      <c r="AL168" s="29"/>
      <c r="AM168" s="29" t="s">
        <v>116</v>
      </c>
      <c r="AN168" s="29"/>
      <c r="AO168" s="29"/>
      <c r="AP168" s="29"/>
      <c r="AQ168" s="29"/>
      <c r="AR168" s="29"/>
      <c r="AS168" s="29"/>
      <c r="AT168" s="29"/>
      <c r="AU168" s="29"/>
      <c r="AV168" s="29"/>
      <c r="AW168" s="29"/>
      <c r="AX168" s="29"/>
      <c r="AY168" s="29"/>
      <c r="AZ168" s="52">
        <v>0.75</v>
      </c>
      <c r="BA168" s="52">
        <v>1</v>
      </c>
      <c r="BB168" s="52">
        <v>0.5</v>
      </c>
      <c r="BC168" s="29">
        <v>0</v>
      </c>
      <c r="BD168" s="43">
        <v>0.75</v>
      </c>
      <c r="BE168" s="29"/>
      <c r="BF168" s="29"/>
      <c r="BG168" s="29"/>
      <c r="BH168" s="74">
        <v>1</v>
      </c>
      <c r="BI168" s="52">
        <v>0.1875</v>
      </c>
      <c r="BJ168" s="52">
        <v>0.25</v>
      </c>
      <c r="BK168" s="52">
        <v>0.125</v>
      </c>
      <c r="BL168" s="29">
        <v>0</v>
      </c>
      <c r="BM168" s="43">
        <v>0.5625</v>
      </c>
      <c r="BN168" s="40">
        <v>43192</v>
      </c>
      <c r="BO168" s="56">
        <v>3</v>
      </c>
      <c r="BP168" s="56">
        <v>4</v>
      </c>
      <c r="BQ168" s="134" t="s">
        <v>1241</v>
      </c>
      <c r="BR168" s="134" t="s">
        <v>1242</v>
      </c>
      <c r="BS168" s="134" t="s">
        <v>1243</v>
      </c>
      <c r="BT168" s="134" t="s">
        <v>1244</v>
      </c>
      <c r="BU168" s="55">
        <v>43285</v>
      </c>
      <c r="BV168" s="56">
        <v>2</v>
      </c>
      <c r="BW168" s="56">
        <v>2</v>
      </c>
      <c r="BX168" s="73" t="s">
        <v>1245</v>
      </c>
      <c r="BY168" s="73" t="s">
        <v>1246</v>
      </c>
      <c r="BZ168" s="73" t="s">
        <v>1247</v>
      </c>
      <c r="CA168" s="108" t="s">
        <v>1248</v>
      </c>
      <c r="CB168" s="40">
        <v>43375</v>
      </c>
      <c r="CC168" s="29">
        <v>1</v>
      </c>
      <c r="CD168" s="29">
        <v>2</v>
      </c>
      <c r="CE168" s="29" t="s">
        <v>1249</v>
      </c>
      <c r="CF168" s="29" t="s">
        <v>1250</v>
      </c>
      <c r="CG168" s="29" t="s">
        <v>1251</v>
      </c>
      <c r="CH168" s="29" t="s">
        <v>1195</v>
      </c>
      <c r="CI168" s="29"/>
      <c r="CJ168" s="29"/>
      <c r="CK168" s="29"/>
      <c r="CL168" s="29"/>
      <c r="CM168" s="29"/>
      <c r="CN168" s="29"/>
      <c r="CO168" s="29"/>
    </row>
    <row r="169" spans="1:93" s="42" customFormat="1" ht="105" customHeight="1" x14ac:dyDescent="0.25">
      <c r="A169" s="85" t="s">
        <v>100</v>
      </c>
      <c r="B169" s="73" t="s">
        <v>433</v>
      </c>
      <c r="C169" s="56" t="s">
        <v>102</v>
      </c>
      <c r="D169" s="56" t="s">
        <v>103</v>
      </c>
      <c r="E169" s="56" t="s">
        <v>190</v>
      </c>
      <c r="F169" s="130"/>
      <c r="G169" s="56" t="s">
        <v>1237</v>
      </c>
      <c r="H169" s="56" t="s">
        <v>1252</v>
      </c>
      <c r="I169" s="30">
        <v>0.1111111111111111</v>
      </c>
      <c r="J169" s="31" t="s">
        <v>108</v>
      </c>
      <c r="K169" s="33" t="s">
        <v>109</v>
      </c>
      <c r="L169" s="29" t="s">
        <v>1181</v>
      </c>
      <c r="M169" s="29"/>
      <c r="N169" s="29"/>
      <c r="O169" s="29"/>
      <c r="P169" s="29"/>
      <c r="Q169" s="87">
        <v>8.3299999999999999E-2</v>
      </c>
      <c r="R169" s="87">
        <v>8.3299999999999999E-2</v>
      </c>
      <c r="S169" s="87">
        <v>8.3299999999999999E-2</v>
      </c>
      <c r="T169" s="87">
        <v>8.3299999999999999E-2</v>
      </c>
      <c r="U169" s="87">
        <v>8.3299999999999999E-2</v>
      </c>
      <c r="V169" s="87">
        <v>8.3299999999999999E-2</v>
      </c>
      <c r="W169" s="87">
        <v>8.3299999999999999E-2</v>
      </c>
      <c r="X169" s="87">
        <v>8.3299999999999999E-2</v>
      </c>
      <c r="Y169" s="87">
        <v>8.3299999999999999E-2</v>
      </c>
      <c r="Z169" s="87">
        <v>8.3299999999999999E-2</v>
      </c>
      <c r="AA169" s="87">
        <v>8.3299999999999999E-2</v>
      </c>
      <c r="AB169" s="87">
        <v>8.3299999999999999E-2</v>
      </c>
      <c r="AC169" s="90" t="s">
        <v>1253</v>
      </c>
      <c r="AD169" s="133" t="s">
        <v>550</v>
      </c>
      <c r="AE169" s="34" t="s">
        <v>137</v>
      </c>
      <c r="AF169" s="90" t="s">
        <v>1254</v>
      </c>
      <c r="AG169" s="29"/>
      <c r="AH169" s="29"/>
      <c r="AI169" s="29"/>
      <c r="AJ169" s="29" t="s">
        <v>116</v>
      </c>
      <c r="AK169" s="29"/>
      <c r="AL169" s="29"/>
      <c r="AM169" s="29" t="s">
        <v>116</v>
      </c>
      <c r="AN169" s="29"/>
      <c r="AO169" s="29"/>
      <c r="AP169" s="29"/>
      <c r="AQ169" s="29"/>
      <c r="AR169" s="29"/>
      <c r="AS169" s="29"/>
      <c r="AT169" s="29"/>
      <c r="AU169" s="29"/>
      <c r="AV169" s="29"/>
      <c r="AW169" s="29"/>
      <c r="AX169" s="29"/>
      <c r="AY169" s="29"/>
      <c r="AZ169" s="52">
        <v>1</v>
      </c>
      <c r="BA169" s="52">
        <v>0.87706855791962179</v>
      </c>
      <c r="BB169" s="32">
        <v>0.92129798237307892</v>
      </c>
      <c r="BC169" s="29">
        <v>0</v>
      </c>
      <c r="BD169" s="43">
        <v>0.93278884676423368</v>
      </c>
      <c r="BE169" s="29"/>
      <c r="BF169" s="29"/>
      <c r="BG169" s="29"/>
      <c r="BH169" s="74">
        <v>1</v>
      </c>
      <c r="BI169" s="52">
        <v>0.25</v>
      </c>
      <c r="BJ169" s="52">
        <v>0.21926713947990545</v>
      </c>
      <c r="BK169" s="32">
        <v>0.23032449559326973</v>
      </c>
      <c r="BL169" s="29">
        <v>0</v>
      </c>
      <c r="BM169" s="43">
        <v>0.69959163507317523</v>
      </c>
      <c r="BN169" s="40">
        <v>43192</v>
      </c>
      <c r="BO169" s="56">
        <v>318.5</v>
      </c>
      <c r="BP169" s="56">
        <v>318.5</v>
      </c>
      <c r="BQ169" s="134" t="s">
        <v>1255</v>
      </c>
      <c r="BR169" s="134" t="s">
        <v>1256</v>
      </c>
      <c r="BS169" s="134" t="s">
        <v>1257</v>
      </c>
      <c r="BT169" s="134" t="s">
        <v>1258</v>
      </c>
      <c r="BU169" s="55">
        <v>43285</v>
      </c>
      <c r="BV169" s="56">
        <v>185.5</v>
      </c>
      <c r="BW169" s="56">
        <v>211.5</v>
      </c>
      <c r="BX169" s="73" t="s">
        <v>1259</v>
      </c>
      <c r="BY169" s="73" t="s">
        <v>1260</v>
      </c>
      <c r="BZ169" s="73" t="s">
        <v>1261</v>
      </c>
      <c r="CA169" s="73" t="s">
        <v>1262</v>
      </c>
      <c r="CB169" s="40">
        <v>43375</v>
      </c>
      <c r="CC169" s="29">
        <v>252.97</v>
      </c>
      <c r="CD169" s="29">
        <v>274.58</v>
      </c>
      <c r="CE169" s="29" t="s">
        <v>1263</v>
      </c>
      <c r="CF169" s="29" t="s">
        <v>1264</v>
      </c>
      <c r="CG169" s="29" t="s">
        <v>1265</v>
      </c>
      <c r="CH169" s="29" t="s">
        <v>1236</v>
      </c>
      <c r="CI169" s="29"/>
      <c r="CJ169" s="29"/>
      <c r="CK169" s="29"/>
      <c r="CL169" s="29"/>
      <c r="CM169" s="29"/>
      <c r="CN169" s="29"/>
      <c r="CO169" s="29"/>
    </row>
    <row r="170" spans="1:93" s="42" customFormat="1" ht="106.5" customHeight="1" x14ac:dyDescent="0.25">
      <c r="A170" s="85" t="s">
        <v>100</v>
      </c>
      <c r="B170" s="73" t="s">
        <v>433</v>
      </c>
      <c r="C170" s="56" t="s">
        <v>102</v>
      </c>
      <c r="D170" s="56" t="s">
        <v>103</v>
      </c>
      <c r="E170" s="56" t="s">
        <v>190</v>
      </c>
      <c r="F170" s="130"/>
      <c r="G170" s="56" t="s">
        <v>1237</v>
      </c>
      <c r="H170" s="56" t="s">
        <v>1266</v>
      </c>
      <c r="I170" s="30">
        <v>0.1111111111111111</v>
      </c>
      <c r="J170" s="31" t="s">
        <v>108</v>
      </c>
      <c r="K170" s="33" t="s">
        <v>109</v>
      </c>
      <c r="L170" s="29" t="s">
        <v>1181</v>
      </c>
      <c r="M170" s="29"/>
      <c r="N170" s="29"/>
      <c r="O170" s="29"/>
      <c r="P170" s="29"/>
      <c r="Q170" s="87">
        <v>8.3299999999999999E-2</v>
      </c>
      <c r="R170" s="87">
        <v>8.3299999999999999E-2</v>
      </c>
      <c r="S170" s="87">
        <v>8.3299999999999999E-2</v>
      </c>
      <c r="T170" s="87">
        <v>8.3299999999999999E-2</v>
      </c>
      <c r="U170" s="87">
        <v>8.3299999999999999E-2</v>
      </c>
      <c r="V170" s="87">
        <v>8.3299999999999999E-2</v>
      </c>
      <c r="W170" s="87">
        <v>8.3299999999999999E-2</v>
      </c>
      <c r="X170" s="87">
        <v>8.3299999999999999E-2</v>
      </c>
      <c r="Y170" s="87">
        <v>8.3299999999999999E-2</v>
      </c>
      <c r="Z170" s="87">
        <v>8.3299999999999999E-2</v>
      </c>
      <c r="AA170" s="87">
        <v>8.3299999999999999E-2</v>
      </c>
      <c r="AB170" s="87">
        <v>8.3299999999999999E-2</v>
      </c>
      <c r="AC170" s="90" t="s">
        <v>1267</v>
      </c>
      <c r="AD170" s="133" t="s">
        <v>262</v>
      </c>
      <c r="AE170" s="34" t="s">
        <v>137</v>
      </c>
      <c r="AF170" s="90" t="s">
        <v>1268</v>
      </c>
      <c r="AG170" s="29"/>
      <c r="AH170" s="29"/>
      <c r="AI170" s="29"/>
      <c r="AJ170" s="29" t="s">
        <v>116</v>
      </c>
      <c r="AK170" s="29"/>
      <c r="AL170" s="29"/>
      <c r="AM170" s="29" t="s">
        <v>116</v>
      </c>
      <c r="AN170" s="29"/>
      <c r="AO170" s="29"/>
      <c r="AP170" s="29"/>
      <c r="AQ170" s="29"/>
      <c r="AR170" s="29"/>
      <c r="AS170" s="29"/>
      <c r="AT170" s="29"/>
      <c r="AU170" s="29"/>
      <c r="AV170" s="29"/>
      <c r="AW170" s="29"/>
      <c r="AX170" s="29"/>
      <c r="AY170" s="29"/>
      <c r="AZ170" s="52">
        <v>1</v>
      </c>
      <c r="BA170" s="52">
        <v>1</v>
      </c>
      <c r="BB170" s="52">
        <v>0.5</v>
      </c>
      <c r="BC170" s="29">
        <v>0</v>
      </c>
      <c r="BD170" s="43">
        <v>0.83333333333333337</v>
      </c>
      <c r="BE170" s="29"/>
      <c r="BF170" s="29"/>
      <c r="BG170" s="29"/>
      <c r="BH170" s="74">
        <v>1</v>
      </c>
      <c r="BI170" s="52">
        <v>0.25</v>
      </c>
      <c r="BJ170" s="52">
        <v>0.25</v>
      </c>
      <c r="BK170" s="52">
        <v>0.125</v>
      </c>
      <c r="BL170" s="29">
        <v>0</v>
      </c>
      <c r="BM170" s="43">
        <v>0.625</v>
      </c>
      <c r="BN170" s="40">
        <v>43192</v>
      </c>
      <c r="BO170" s="56">
        <v>1</v>
      </c>
      <c r="BP170" s="56">
        <v>1</v>
      </c>
      <c r="BQ170" s="134" t="s">
        <v>1269</v>
      </c>
      <c r="BR170" s="134" t="s">
        <v>1270</v>
      </c>
      <c r="BS170" s="134" t="s">
        <v>1271</v>
      </c>
      <c r="BT170" s="134" t="s">
        <v>1272</v>
      </c>
      <c r="BU170" s="55">
        <v>43285</v>
      </c>
      <c r="BV170" s="56">
        <v>1</v>
      </c>
      <c r="BW170" s="56">
        <v>1</v>
      </c>
      <c r="BX170" s="53" t="s">
        <v>1188</v>
      </c>
      <c r="BY170" s="53" t="s">
        <v>1185</v>
      </c>
      <c r="BZ170" s="53" t="s">
        <v>1189</v>
      </c>
      <c r="CA170" s="53" t="s">
        <v>1190</v>
      </c>
      <c r="CB170" s="40">
        <v>43376</v>
      </c>
      <c r="CC170" s="29">
        <v>1</v>
      </c>
      <c r="CD170" s="29">
        <v>2</v>
      </c>
      <c r="CE170" s="29" t="s">
        <v>1249</v>
      </c>
      <c r="CF170" s="29" t="s">
        <v>1250</v>
      </c>
      <c r="CG170" s="29" t="s">
        <v>1251</v>
      </c>
      <c r="CH170" s="29" t="s">
        <v>1195</v>
      </c>
      <c r="CI170" s="29"/>
      <c r="CJ170" s="29"/>
      <c r="CK170" s="29"/>
      <c r="CL170" s="29"/>
      <c r="CM170" s="29"/>
      <c r="CN170" s="29"/>
      <c r="CO170" s="29"/>
    </row>
    <row r="171" spans="1:93" s="42" customFormat="1" ht="128.25" customHeight="1" x14ac:dyDescent="0.25">
      <c r="A171" s="85" t="s">
        <v>100</v>
      </c>
      <c r="B171" s="73" t="s">
        <v>101</v>
      </c>
      <c r="C171" s="56" t="s">
        <v>775</v>
      </c>
      <c r="D171" s="56" t="s">
        <v>103</v>
      </c>
      <c r="E171" s="56" t="s">
        <v>1273</v>
      </c>
      <c r="F171" s="29"/>
      <c r="G171" s="56" t="s">
        <v>1274</v>
      </c>
      <c r="H171" s="56" t="s">
        <v>1275</v>
      </c>
      <c r="I171" s="30">
        <v>0.1111111111111111</v>
      </c>
      <c r="J171" s="31" t="s">
        <v>108</v>
      </c>
      <c r="K171" s="33" t="s">
        <v>109</v>
      </c>
      <c r="L171" s="29" t="s">
        <v>1181</v>
      </c>
      <c r="M171" s="29"/>
      <c r="N171" s="29"/>
      <c r="O171" s="29"/>
      <c r="P171" s="29"/>
      <c r="Q171" s="87">
        <v>8.3299999999999999E-2</v>
      </c>
      <c r="R171" s="87">
        <v>8.3299999999999999E-2</v>
      </c>
      <c r="S171" s="87">
        <v>8.3299999999999999E-2</v>
      </c>
      <c r="T171" s="87">
        <v>8.3299999999999999E-2</v>
      </c>
      <c r="U171" s="87">
        <v>8.3299999999999999E-2</v>
      </c>
      <c r="V171" s="87">
        <v>8.3299999999999999E-2</v>
      </c>
      <c r="W171" s="87">
        <v>8.3299999999999999E-2</v>
      </c>
      <c r="X171" s="87">
        <v>8.3299999999999999E-2</v>
      </c>
      <c r="Y171" s="87">
        <v>8.3299999999999999E-2</v>
      </c>
      <c r="Z171" s="87">
        <v>8.3299999999999999E-2</v>
      </c>
      <c r="AA171" s="87">
        <v>8.3299999999999999E-2</v>
      </c>
      <c r="AB171" s="87">
        <v>8.3299999999999999E-2</v>
      </c>
      <c r="AC171" s="90" t="s">
        <v>1276</v>
      </c>
      <c r="AD171" s="133" t="s">
        <v>113</v>
      </c>
      <c r="AE171" s="34" t="s">
        <v>137</v>
      </c>
      <c r="AF171" s="90" t="s">
        <v>1277</v>
      </c>
      <c r="AG171" s="29"/>
      <c r="AH171" s="29"/>
      <c r="AI171" s="29"/>
      <c r="AJ171" s="29" t="s">
        <v>116</v>
      </c>
      <c r="AK171" s="29"/>
      <c r="AL171" s="29"/>
      <c r="AM171" s="29" t="s">
        <v>116</v>
      </c>
      <c r="AN171" s="29"/>
      <c r="AO171" s="29"/>
      <c r="AP171" s="29"/>
      <c r="AQ171" s="29"/>
      <c r="AR171" s="29"/>
      <c r="AS171" s="29"/>
      <c r="AT171" s="29"/>
      <c r="AU171" s="29"/>
      <c r="AV171" s="29"/>
      <c r="AW171" s="29"/>
      <c r="AX171" s="29"/>
      <c r="AY171" s="29"/>
      <c r="AZ171" s="52">
        <v>1</v>
      </c>
      <c r="BA171" s="52">
        <v>1</v>
      </c>
      <c r="BB171" s="52">
        <v>1</v>
      </c>
      <c r="BC171" s="29">
        <v>0</v>
      </c>
      <c r="BD171" s="43">
        <v>1</v>
      </c>
      <c r="BE171" s="29"/>
      <c r="BF171" s="29"/>
      <c r="BG171" s="29"/>
      <c r="BH171" s="74">
        <v>1</v>
      </c>
      <c r="BI171" s="52">
        <v>0.25</v>
      </c>
      <c r="BJ171" s="52">
        <v>0.25</v>
      </c>
      <c r="BK171" s="52">
        <v>0.25</v>
      </c>
      <c r="BL171" s="29">
        <v>0</v>
      </c>
      <c r="BM171" s="43">
        <v>0.75</v>
      </c>
      <c r="BN171" s="40">
        <v>43194</v>
      </c>
      <c r="BO171" s="56">
        <v>17757</v>
      </c>
      <c r="BP171" s="56">
        <v>17757</v>
      </c>
      <c r="BQ171" s="134" t="s">
        <v>1278</v>
      </c>
      <c r="BR171" s="134" t="s">
        <v>1279</v>
      </c>
      <c r="BS171" s="134" t="s">
        <v>1280</v>
      </c>
      <c r="BT171" s="134" t="s">
        <v>1281</v>
      </c>
      <c r="BU171" s="55">
        <v>43285</v>
      </c>
      <c r="BV171" s="56">
        <v>21392</v>
      </c>
      <c r="BW171" s="56">
        <v>21392</v>
      </c>
      <c r="BX171" s="73" t="s">
        <v>1282</v>
      </c>
      <c r="BY171" s="73" t="s">
        <v>1279</v>
      </c>
      <c r="BZ171" s="73" t="s">
        <v>1280</v>
      </c>
      <c r="CA171" s="73" t="s">
        <v>1281</v>
      </c>
      <c r="CB171" s="40">
        <v>43376</v>
      </c>
      <c r="CC171" s="29">
        <v>27365</v>
      </c>
      <c r="CD171" s="29">
        <v>27365</v>
      </c>
      <c r="CE171" s="29" t="s">
        <v>1283</v>
      </c>
      <c r="CF171" s="29" t="s">
        <v>1246</v>
      </c>
      <c r="CG171" s="29" t="s">
        <v>1284</v>
      </c>
      <c r="CH171" s="29" t="s">
        <v>1285</v>
      </c>
      <c r="CI171" s="29"/>
      <c r="CJ171" s="29"/>
      <c r="CK171" s="29"/>
      <c r="CL171" s="29"/>
      <c r="CM171" s="29"/>
      <c r="CN171" s="29"/>
      <c r="CO171" s="29"/>
    </row>
    <row r="172" spans="1:93" s="42" customFormat="1" ht="248.25" customHeight="1" x14ac:dyDescent="0.25">
      <c r="A172" s="85" t="s">
        <v>100</v>
      </c>
      <c r="B172" s="73" t="s">
        <v>101</v>
      </c>
      <c r="C172" s="56" t="s">
        <v>775</v>
      </c>
      <c r="D172" s="56" t="s">
        <v>103</v>
      </c>
      <c r="E172" s="56" t="s">
        <v>1273</v>
      </c>
      <c r="F172" s="29"/>
      <c r="G172" s="56" t="s">
        <v>353</v>
      </c>
      <c r="H172" s="135" t="s">
        <v>1286</v>
      </c>
      <c r="I172" s="30">
        <v>0.11</v>
      </c>
      <c r="J172" s="31" t="s">
        <v>108</v>
      </c>
      <c r="K172" s="33" t="s">
        <v>109</v>
      </c>
      <c r="L172" s="29" t="s">
        <v>1181</v>
      </c>
      <c r="M172" s="29"/>
      <c r="N172" s="29"/>
      <c r="O172" s="29"/>
      <c r="P172" s="29"/>
      <c r="Q172" s="87">
        <v>8.3299999999999999E-2</v>
      </c>
      <c r="R172" s="87">
        <v>8.3299999999999999E-2</v>
      </c>
      <c r="S172" s="87">
        <v>8.3299999999999999E-2</v>
      </c>
      <c r="T172" s="87">
        <v>8.3299999999999999E-2</v>
      </c>
      <c r="U172" s="87">
        <v>8.3299999999999999E-2</v>
      </c>
      <c r="V172" s="87">
        <v>8.3299999999999999E-2</v>
      </c>
      <c r="W172" s="87">
        <v>8.3299999999999999E-2</v>
      </c>
      <c r="X172" s="87">
        <v>8.3299999999999999E-2</v>
      </c>
      <c r="Y172" s="87">
        <v>8.3299999999999999E-2</v>
      </c>
      <c r="Z172" s="87">
        <v>8.3299999999999999E-2</v>
      </c>
      <c r="AA172" s="87">
        <v>8.3299999999999999E-2</v>
      </c>
      <c r="AB172" s="87">
        <v>8.3299999999999999E-2</v>
      </c>
      <c r="AC172" s="90" t="s">
        <v>1276</v>
      </c>
      <c r="AD172" s="133" t="s">
        <v>113</v>
      </c>
      <c r="AE172" s="34" t="s">
        <v>137</v>
      </c>
      <c r="AF172" s="90" t="s">
        <v>1277</v>
      </c>
      <c r="AG172" s="29"/>
      <c r="AH172" s="29"/>
      <c r="AI172" s="29"/>
      <c r="AJ172" s="29" t="s">
        <v>116</v>
      </c>
      <c r="AK172" s="29"/>
      <c r="AL172" s="29"/>
      <c r="AM172" s="29" t="s">
        <v>116</v>
      </c>
      <c r="AN172" s="29"/>
      <c r="AO172" s="29"/>
      <c r="AP172" s="29"/>
      <c r="AQ172" s="29"/>
      <c r="AR172" s="29"/>
      <c r="AS172" s="29"/>
      <c r="AT172" s="29"/>
      <c r="AU172" s="29"/>
      <c r="AV172" s="29"/>
      <c r="AW172" s="29"/>
      <c r="AX172" s="29"/>
      <c r="AY172" s="29"/>
      <c r="AZ172" s="52">
        <v>1</v>
      </c>
      <c r="BA172" s="52">
        <v>1</v>
      </c>
      <c r="BB172" s="52">
        <v>1</v>
      </c>
      <c r="BC172" s="29">
        <v>0</v>
      </c>
      <c r="BD172" s="43">
        <v>1</v>
      </c>
      <c r="BE172" s="29"/>
      <c r="BF172" s="29"/>
      <c r="BG172" s="29"/>
      <c r="BH172" s="74">
        <v>1</v>
      </c>
      <c r="BI172" s="52">
        <v>0.25</v>
      </c>
      <c r="BJ172" s="52">
        <v>0.25</v>
      </c>
      <c r="BK172" s="52">
        <v>0.25</v>
      </c>
      <c r="BL172" s="29">
        <v>0</v>
      </c>
      <c r="BM172" s="43">
        <v>0.75</v>
      </c>
      <c r="BN172" s="40">
        <v>43195</v>
      </c>
      <c r="BO172" s="56">
        <v>113</v>
      </c>
      <c r="BP172" s="56">
        <v>113</v>
      </c>
      <c r="BQ172" s="134" t="s">
        <v>1287</v>
      </c>
      <c r="BR172" s="134" t="s">
        <v>1288</v>
      </c>
      <c r="BS172" s="134" t="s">
        <v>1289</v>
      </c>
      <c r="BT172" s="134" t="s">
        <v>1290</v>
      </c>
      <c r="BU172" s="55">
        <v>43285</v>
      </c>
      <c r="BV172" s="56">
        <v>129</v>
      </c>
      <c r="BW172" s="56">
        <v>129</v>
      </c>
      <c r="BX172" s="134" t="s">
        <v>1291</v>
      </c>
      <c r="BY172" s="134" t="s">
        <v>1288</v>
      </c>
      <c r="BZ172" s="134" t="s">
        <v>1292</v>
      </c>
      <c r="CA172" s="134" t="s">
        <v>1293</v>
      </c>
      <c r="CB172" s="40">
        <v>43377</v>
      </c>
      <c r="CC172" s="29">
        <v>140</v>
      </c>
      <c r="CD172" s="29">
        <v>140</v>
      </c>
      <c r="CE172" s="29" t="s">
        <v>1294</v>
      </c>
      <c r="CF172" s="29" t="s">
        <v>1288</v>
      </c>
      <c r="CG172" s="29" t="s">
        <v>1295</v>
      </c>
      <c r="CH172" s="29" t="s">
        <v>1190</v>
      </c>
      <c r="CI172" s="29"/>
      <c r="CJ172" s="29"/>
      <c r="CK172" s="29"/>
      <c r="CL172" s="29"/>
      <c r="CM172" s="29"/>
      <c r="CN172" s="29"/>
      <c r="CO172" s="29"/>
    </row>
    <row r="173" spans="1:93" s="42" customFormat="1" ht="226.5" customHeight="1" x14ac:dyDescent="0.25">
      <c r="A173" s="85" t="s">
        <v>100</v>
      </c>
      <c r="B173" s="73" t="s">
        <v>433</v>
      </c>
      <c r="C173" s="56" t="s">
        <v>775</v>
      </c>
      <c r="D173" s="56" t="s">
        <v>103</v>
      </c>
      <c r="E173" s="56" t="s">
        <v>190</v>
      </c>
      <c r="F173" s="29"/>
      <c r="G173" s="56" t="s">
        <v>353</v>
      </c>
      <c r="H173" s="135" t="s">
        <v>1296</v>
      </c>
      <c r="I173" s="30">
        <v>0.1111111111111111</v>
      </c>
      <c r="J173" s="31" t="s">
        <v>108</v>
      </c>
      <c r="K173" s="33" t="s">
        <v>109</v>
      </c>
      <c r="L173" s="29" t="s">
        <v>1181</v>
      </c>
      <c r="M173" s="29"/>
      <c r="N173" s="29"/>
      <c r="O173" s="29"/>
      <c r="P173" s="29"/>
      <c r="Q173" s="87">
        <v>8.3299999999999999E-2</v>
      </c>
      <c r="R173" s="87">
        <v>8.3299999999999999E-2</v>
      </c>
      <c r="S173" s="87">
        <v>8.3299999999999999E-2</v>
      </c>
      <c r="T173" s="87">
        <v>8.3299999999999999E-2</v>
      </c>
      <c r="U173" s="87">
        <v>8.3299999999999999E-2</v>
      </c>
      <c r="V173" s="87">
        <v>8.3299999999999999E-2</v>
      </c>
      <c r="W173" s="87">
        <v>8.3299999999999999E-2</v>
      </c>
      <c r="X173" s="87">
        <v>8.3299999999999999E-2</v>
      </c>
      <c r="Y173" s="87">
        <v>8.3299999999999999E-2</v>
      </c>
      <c r="Z173" s="87">
        <v>8.3299999999999999E-2</v>
      </c>
      <c r="AA173" s="87">
        <v>8.3299999999999999E-2</v>
      </c>
      <c r="AB173" s="87">
        <v>8.3299999999999999E-2</v>
      </c>
      <c r="AC173" s="90" t="s">
        <v>1297</v>
      </c>
      <c r="AD173" s="133" t="s">
        <v>113</v>
      </c>
      <c r="AE173" s="34" t="s">
        <v>137</v>
      </c>
      <c r="AF173" s="90" t="s">
        <v>1298</v>
      </c>
      <c r="AG173" s="29"/>
      <c r="AH173" s="29"/>
      <c r="AI173" s="29"/>
      <c r="AJ173" s="29" t="s">
        <v>116</v>
      </c>
      <c r="AK173" s="29"/>
      <c r="AL173" s="29"/>
      <c r="AM173" s="29" t="s">
        <v>116</v>
      </c>
      <c r="AN173" s="29"/>
      <c r="AO173" s="29"/>
      <c r="AP173" s="29"/>
      <c r="AQ173" s="29"/>
      <c r="AR173" s="29"/>
      <c r="AS173" s="29"/>
      <c r="AT173" s="29"/>
      <c r="AU173" s="29"/>
      <c r="AV173" s="29"/>
      <c r="AW173" s="29"/>
      <c r="AX173" s="29"/>
      <c r="AY173" s="29"/>
      <c r="AZ173" s="52">
        <v>0.99090909090909096</v>
      </c>
      <c r="BA173" s="52">
        <v>1</v>
      </c>
      <c r="BB173" s="52">
        <v>1</v>
      </c>
      <c r="BC173" s="29">
        <v>0</v>
      </c>
      <c r="BD173" s="43">
        <v>0.99696969696969706</v>
      </c>
      <c r="BE173" s="29"/>
      <c r="BF173" s="29"/>
      <c r="BG173" s="29"/>
      <c r="BH173" s="74">
        <v>1</v>
      </c>
      <c r="BI173" s="52">
        <v>0.24772727272727274</v>
      </c>
      <c r="BJ173" s="52">
        <v>0.25</v>
      </c>
      <c r="BK173" s="52">
        <v>0.25</v>
      </c>
      <c r="BL173" s="29">
        <v>0</v>
      </c>
      <c r="BM173" s="43">
        <v>0.7477272727272728</v>
      </c>
      <c r="BN173" s="40">
        <v>43199</v>
      </c>
      <c r="BO173" s="56">
        <v>218</v>
      </c>
      <c r="BP173" s="56">
        <v>220</v>
      </c>
      <c r="BQ173" s="134" t="s">
        <v>1299</v>
      </c>
      <c r="BR173" s="134" t="s">
        <v>1300</v>
      </c>
      <c r="BS173" s="134" t="s">
        <v>1289</v>
      </c>
      <c r="BT173" s="134" t="s">
        <v>1301</v>
      </c>
      <c r="BU173" s="55">
        <v>43285</v>
      </c>
      <c r="BV173" s="56">
        <v>171</v>
      </c>
      <c r="BW173" s="56">
        <v>171</v>
      </c>
      <c r="BX173" s="134" t="s">
        <v>1302</v>
      </c>
      <c r="BY173" s="134" t="s">
        <v>1300</v>
      </c>
      <c r="BZ173" s="134" t="s">
        <v>1292</v>
      </c>
      <c r="CA173" s="134" t="s">
        <v>1293</v>
      </c>
      <c r="CB173" s="40" t="s">
        <v>1303</v>
      </c>
      <c r="CC173" s="29">
        <v>201</v>
      </c>
      <c r="CD173" s="29">
        <v>201</v>
      </c>
      <c r="CE173" s="29" t="s">
        <v>1304</v>
      </c>
      <c r="CF173" s="29" t="s">
        <v>1300</v>
      </c>
      <c r="CG173" s="29" t="s">
        <v>1305</v>
      </c>
      <c r="CH173" s="29" t="s">
        <v>1306</v>
      </c>
      <c r="CI173" s="29"/>
      <c r="CJ173" s="29"/>
      <c r="CK173" s="29"/>
      <c r="CL173" s="29"/>
      <c r="CM173" s="29"/>
      <c r="CN173" s="29"/>
      <c r="CO173" s="29"/>
    </row>
    <row r="174" spans="1:93" s="42" customFormat="1" ht="115.5" customHeight="1" x14ac:dyDescent="0.25">
      <c r="A174" s="85" t="s">
        <v>100</v>
      </c>
      <c r="B174" s="73" t="s">
        <v>433</v>
      </c>
      <c r="C174" s="56" t="s">
        <v>1307</v>
      </c>
      <c r="D174" s="56" t="s">
        <v>103</v>
      </c>
      <c r="E174" s="56" t="s">
        <v>1273</v>
      </c>
      <c r="F174" s="51" t="s">
        <v>1307</v>
      </c>
      <c r="G174" s="56" t="s">
        <v>1308</v>
      </c>
      <c r="H174" s="135" t="s">
        <v>1309</v>
      </c>
      <c r="I174" s="30">
        <v>0.1111111111111111</v>
      </c>
      <c r="J174" s="31" t="s">
        <v>108</v>
      </c>
      <c r="K174" s="33" t="s">
        <v>109</v>
      </c>
      <c r="L174" s="29" t="s">
        <v>1181</v>
      </c>
      <c r="M174" s="32">
        <v>0.45</v>
      </c>
      <c r="N174" s="32">
        <v>0.6</v>
      </c>
      <c r="O174" s="32">
        <v>0.8</v>
      </c>
      <c r="P174" s="32">
        <v>1</v>
      </c>
      <c r="Q174" s="30">
        <v>0.08</v>
      </c>
      <c r="R174" s="30">
        <v>0.08</v>
      </c>
      <c r="S174" s="30">
        <v>0.08</v>
      </c>
      <c r="T174" s="30">
        <v>0.08</v>
      </c>
      <c r="U174" s="30">
        <v>0.08</v>
      </c>
      <c r="V174" s="30">
        <v>0.15</v>
      </c>
      <c r="W174" s="30">
        <v>0.15</v>
      </c>
      <c r="X174" s="30">
        <v>0.06</v>
      </c>
      <c r="Y174" s="30">
        <v>0.06</v>
      </c>
      <c r="Z174" s="30">
        <v>0.06</v>
      </c>
      <c r="AA174" s="30">
        <v>0.06</v>
      </c>
      <c r="AB174" s="30">
        <v>0.06</v>
      </c>
      <c r="AC174" s="90" t="s">
        <v>1310</v>
      </c>
      <c r="AD174" s="133" t="s">
        <v>113</v>
      </c>
      <c r="AE174" s="34" t="s">
        <v>137</v>
      </c>
      <c r="AF174" s="90" t="s">
        <v>1311</v>
      </c>
      <c r="AG174" s="29"/>
      <c r="AH174" s="29"/>
      <c r="AI174" s="29"/>
      <c r="AJ174" s="29" t="s">
        <v>116</v>
      </c>
      <c r="AK174" s="29"/>
      <c r="AL174" s="29" t="s">
        <v>116</v>
      </c>
      <c r="AM174" s="29" t="s">
        <v>116</v>
      </c>
      <c r="AN174" s="29"/>
      <c r="AO174" s="29"/>
      <c r="AP174" s="29"/>
      <c r="AQ174" s="29"/>
      <c r="AR174" s="29"/>
      <c r="AS174" s="29"/>
      <c r="AT174" s="29"/>
      <c r="AU174" s="29"/>
      <c r="AV174" s="29"/>
      <c r="AW174" s="29"/>
      <c r="AX174" s="29"/>
      <c r="AY174" s="29"/>
      <c r="AZ174" s="52">
        <v>0.17647058823529413</v>
      </c>
      <c r="BA174" s="52">
        <v>0.1875</v>
      </c>
      <c r="BB174" s="52">
        <f>+CC174/CD174</f>
        <v>0.375</v>
      </c>
      <c r="BC174" s="29">
        <v>0</v>
      </c>
      <c r="BD174" s="43">
        <f>SUBTOTAL(9,AZ174:BB174)</f>
        <v>0.73897058823529416</v>
      </c>
      <c r="BE174" s="29"/>
      <c r="BF174" s="29"/>
      <c r="BG174" s="29"/>
      <c r="BH174" s="32">
        <v>1</v>
      </c>
      <c r="BI174" s="52">
        <f t="shared" ref="BI174" si="28">IFERROR(IF(AE174="Número",BO174/BH174,((BO174/BP174)*(BH174/4)/100%)),0)</f>
        <v>4.4117647058823532E-2</v>
      </c>
      <c r="BJ174" s="52">
        <f t="shared" ref="BJ174" si="29">IFERROR(IF(AE174="Número",BV174/BH174,((BV174/BW174)*(BH174/4)/100%)),0)</f>
        <v>4.6875E-2</v>
      </c>
      <c r="BK174" s="52">
        <f t="shared" ref="BK174" si="30">IFERROR(IF(AE174="Número",CC174/BH174,((CC174/CD174)*(BH174/4)/100%)),0)</f>
        <v>9.375E-2</v>
      </c>
      <c r="BL174" s="52">
        <f t="shared" ref="BL174" si="31">IFERROR(IF(AE174="Número",CJ174/BH174,((CJ174/CK174)*(BH174/4)/100%)),0)</f>
        <v>0</v>
      </c>
      <c r="BM174" s="43">
        <f t="shared" ref="BM174" si="32">IF(SUM(BI174:BL174)&gt;100%,AVERAGE(BI174:BL174),SUM(BI174:BL174))</f>
        <v>0.18474264705882354</v>
      </c>
      <c r="BN174" s="40">
        <v>43199</v>
      </c>
      <c r="BO174" s="56">
        <v>3</v>
      </c>
      <c r="BP174" s="56">
        <v>17</v>
      </c>
      <c r="BQ174" s="53" t="s">
        <v>1312</v>
      </c>
      <c r="BR174" s="53" t="s">
        <v>1313</v>
      </c>
      <c r="BS174" s="53" t="s">
        <v>1314</v>
      </c>
      <c r="BT174" s="53" t="s">
        <v>1315</v>
      </c>
      <c r="BU174" s="55">
        <v>43285</v>
      </c>
      <c r="BV174" s="56">
        <v>3</v>
      </c>
      <c r="BW174" s="56">
        <v>16</v>
      </c>
      <c r="BX174" s="53" t="s">
        <v>1316</v>
      </c>
      <c r="BY174" s="53" t="s">
        <v>1313</v>
      </c>
      <c r="BZ174" s="53" t="s">
        <v>1317</v>
      </c>
      <c r="CA174" s="53" t="s">
        <v>1190</v>
      </c>
      <c r="CB174" s="40">
        <v>43377</v>
      </c>
      <c r="CC174" s="29">
        <v>6</v>
      </c>
      <c r="CD174" s="29">
        <v>16</v>
      </c>
      <c r="CE174" s="29" t="s">
        <v>1318</v>
      </c>
      <c r="CF174" s="29" t="s">
        <v>1313</v>
      </c>
      <c r="CG174" s="29" t="s">
        <v>1319</v>
      </c>
      <c r="CH174" s="29" t="s">
        <v>1190</v>
      </c>
      <c r="CI174" s="29"/>
      <c r="CJ174" s="29"/>
      <c r="CK174" s="29"/>
      <c r="CL174" s="29"/>
      <c r="CM174" s="29"/>
      <c r="CN174" s="29"/>
      <c r="CO174" s="29"/>
    </row>
    <row r="175" spans="1:93" s="42" customFormat="1" ht="106.5" customHeight="1" x14ac:dyDescent="0.25">
      <c r="A175" s="85"/>
      <c r="B175" s="73"/>
      <c r="C175" s="56"/>
      <c r="D175" s="56"/>
      <c r="E175" s="56"/>
      <c r="F175" s="29"/>
      <c r="G175" s="56"/>
      <c r="H175" s="135" t="s">
        <v>1320</v>
      </c>
      <c r="I175" s="30"/>
      <c r="J175" s="33" t="s">
        <v>1321</v>
      </c>
      <c r="K175" s="33" t="s">
        <v>109</v>
      </c>
      <c r="L175" s="29" t="s">
        <v>1181</v>
      </c>
      <c r="M175" s="29"/>
      <c r="N175" s="29"/>
      <c r="O175" s="29"/>
      <c r="P175" s="29"/>
      <c r="Q175" s="30"/>
      <c r="R175" s="30"/>
      <c r="S175" s="30"/>
      <c r="T175" s="30"/>
      <c r="U175" s="30"/>
      <c r="V175" s="30"/>
      <c r="W175" s="30"/>
      <c r="X175" s="30"/>
      <c r="Y175" s="30"/>
      <c r="Z175" s="30"/>
      <c r="AA175" s="30"/>
      <c r="AB175" s="30">
        <v>1</v>
      </c>
      <c r="AC175" s="90" t="s">
        <v>1322</v>
      </c>
      <c r="AD175" s="33"/>
      <c r="AE175" s="34"/>
      <c r="AF175" s="90" t="s">
        <v>1323</v>
      </c>
      <c r="AG175" s="29"/>
      <c r="AH175" s="29"/>
      <c r="AI175" s="29"/>
      <c r="AJ175" s="29"/>
      <c r="AK175" s="29"/>
      <c r="AL175" s="29"/>
      <c r="AM175" s="29" t="s">
        <v>116</v>
      </c>
      <c r="AN175" s="29" t="s">
        <v>116</v>
      </c>
      <c r="AO175" s="29"/>
      <c r="AP175" s="29"/>
      <c r="AQ175" s="29"/>
      <c r="AR175" s="29"/>
      <c r="AS175" s="29"/>
      <c r="AT175" s="29"/>
      <c r="AU175" s="29"/>
      <c r="AV175" s="29"/>
      <c r="AW175" s="29"/>
      <c r="AX175" s="29"/>
      <c r="AY175" s="29"/>
      <c r="AZ175" s="29"/>
      <c r="BA175" s="29"/>
      <c r="BB175" s="29"/>
      <c r="BC175" s="29"/>
      <c r="BD175" s="43">
        <f t="shared" si="18"/>
        <v>0</v>
      </c>
      <c r="BE175" s="29"/>
      <c r="BF175" s="29"/>
      <c r="BG175" s="29"/>
      <c r="BH175" s="135">
        <v>1</v>
      </c>
      <c r="BI175" s="29"/>
      <c r="BJ175" s="29"/>
      <c r="BK175" s="29"/>
      <c r="BL175" s="29"/>
      <c r="BM175" s="43">
        <f t="shared" si="19"/>
        <v>0</v>
      </c>
      <c r="BN175" s="33"/>
      <c r="BO175" s="29"/>
      <c r="BP175" s="29"/>
      <c r="BQ175" s="29"/>
      <c r="BR175" s="29"/>
      <c r="BS175" s="29"/>
      <c r="BT175" s="29"/>
      <c r="BU175" s="33"/>
      <c r="BV175" s="29"/>
      <c r="BW175" s="29"/>
      <c r="BX175" s="29"/>
      <c r="BY175" s="29"/>
      <c r="BZ175" s="29"/>
      <c r="CA175" s="29"/>
      <c r="CB175" s="40"/>
      <c r="CC175" s="29"/>
      <c r="CD175" s="29"/>
      <c r="CE175" s="29"/>
      <c r="CF175" s="29"/>
      <c r="CG175" s="29"/>
      <c r="CH175" s="29"/>
      <c r="CI175" s="29"/>
      <c r="CJ175" s="29"/>
      <c r="CK175" s="29"/>
      <c r="CL175" s="29"/>
      <c r="CM175" s="29"/>
      <c r="CN175" s="29"/>
      <c r="CO175" s="29"/>
    </row>
    <row r="176" spans="1:93" s="42" customFormat="1" ht="125.25" customHeight="1" x14ac:dyDescent="0.25">
      <c r="A176" s="85"/>
      <c r="B176" s="73"/>
      <c r="C176" s="56"/>
      <c r="D176" s="56"/>
      <c r="E176" s="56"/>
      <c r="F176" s="29"/>
      <c r="G176" s="56"/>
      <c r="H176" s="135" t="s">
        <v>1324</v>
      </c>
      <c r="I176" s="30"/>
      <c r="J176" s="33" t="s">
        <v>210</v>
      </c>
      <c r="K176" s="33" t="s">
        <v>109</v>
      </c>
      <c r="L176" s="29" t="s">
        <v>1181</v>
      </c>
      <c r="M176" s="29"/>
      <c r="N176" s="29"/>
      <c r="O176" s="29"/>
      <c r="P176" s="29"/>
      <c r="Q176" s="30"/>
      <c r="R176" s="30"/>
      <c r="S176" s="30"/>
      <c r="T176" s="30"/>
      <c r="U176" s="30"/>
      <c r="V176" s="30"/>
      <c r="W176" s="30"/>
      <c r="X176" s="30"/>
      <c r="Y176" s="30"/>
      <c r="Z176" s="30"/>
      <c r="AA176" s="30"/>
      <c r="AB176" s="30">
        <v>1</v>
      </c>
      <c r="AC176" s="90" t="s">
        <v>1325</v>
      </c>
      <c r="AD176" s="33"/>
      <c r="AE176" s="34"/>
      <c r="AF176" s="90" t="s">
        <v>1326</v>
      </c>
      <c r="AG176" s="29"/>
      <c r="AH176" s="29"/>
      <c r="AI176" s="29"/>
      <c r="AJ176" s="29"/>
      <c r="AK176" s="29"/>
      <c r="AL176" s="29"/>
      <c r="AM176" s="29" t="s">
        <v>116</v>
      </c>
      <c r="AN176" s="29" t="s">
        <v>116</v>
      </c>
      <c r="AO176" s="29"/>
      <c r="AP176" s="29"/>
      <c r="AQ176" s="29"/>
      <c r="AR176" s="29"/>
      <c r="AS176" s="29"/>
      <c r="AT176" s="29"/>
      <c r="AU176" s="29"/>
      <c r="AV176" s="29"/>
      <c r="AW176" s="29"/>
      <c r="AX176" s="29"/>
      <c r="AY176" s="29"/>
      <c r="AZ176" s="29"/>
      <c r="BA176" s="29"/>
      <c r="BB176" s="29"/>
      <c r="BC176" s="29"/>
      <c r="BD176" s="43">
        <f t="shared" si="18"/>
        <v>0</v>
      </c>
      <c r="BE176" s="29"/>
      <c r="BF176" s="29"/>
      <c r="BG176" s="29"/>
      <c r="BH176" s="135">
        <v>1</v>
      </c>
      <c r="BI176" s="29"/>
      <c r="BJ176" s="29"/>
      <c r="BK176" s="29"/>
      <c r="BL176" s="29"/>
      <c r="BM176" s="43">
        <f t="shared" si="19"/>
        <v>0</v>
      </c>
      <c r="BN176" s="33"/>
      <c r="BO176" s="29"/>
      <c r="BP176" s="29"/>
      <c r="BQ176" s="29"/>
      <c r="BR176" s="29"/>
      <c r="BS176" s="29"/>
      <c r="BT176" s="29"/>
      <c r="BU176" s="33"/>
      <c r="BV176" s="29"/>
      <c r="BW176" s="29"/>
      <c r="BX176" s="29"/>
      <c r="BY176" s="29"/>
      <c r="BZ176" s="29"/>
      <c r="CA176" s="29"/>
      <c r="CB176" s="40"/>
      <c r="CC176" s="29"/>
      <c r="CD176" s="29"/>
      <c r="CE176" s="29"/>
      <c r="CF176" s="29"/>
      <c r="CG176" s="29"/>
      <c r="CH176" s="29"/>
      <c r="CI176" s="29"/>
      <c r="CJ176" s="29"/>
      <c r="CK176" s="29"/>
      <c r="CL176" s="29"/>
      <c r="CM176" s="29"/>
      <c r="CN176" s="29"/>
      <c r="CO176" s="29"/>
    </row>
    <row r="177" spans="1:93" s="42" customFormat="1" ht="103.5" customHeight="1" x14ac:dyDescent="0.25">
      <c r="A177" s="85" t="s">
        <v>100</v>
      </c>
      <c r="B177" s="73" t="s">
        <v>433</v>
      </c>
      <c r="C177" s="56" t="s">
        <v>775</v>
      </c>
      <c r="D177" s="56" t="s">
        <v>103</v>
      </c>
      <c r="E177" s="56" t="s">
        <v>104</v>
      </c>
      <c r="F177" s="29"/>
      <c r="G177" s="56" t="s">
        <v>1274</v>
      </c>
      <c r="H177" s="135" t="s">
        <v>1327</v>
      </c>
      <c r="I177" s="30">
        <v>0.1111111111111111</v>
      </c>
      <c r="J177" s="31" t="s">
        <v>108</v>
      </c>
      <c r="K177" s="33" t="s">
        <v>109</v>
      </c>
      <c r="L177" s="29" t="s">
        <v>1181</v>
      </c>
      <c r="M177" s="29"/>
      <c r="N177" s="29"/>
      <c r="O177" s="29"/>
      <c r="P177" s="29"/>
      <c r="Q177" s="87">
        <v>8.3299999999999999E-2</v>
      </c>
      <c r="R177" s="87">
        <v>8.3299999999999999E-2</v>
      </c>
      <c r="S177" s="87">
        <v>8.3299999999999999E-2</v>
      </c>
      <c r="T177" s="87">
        <v>8.3299999999999999E-2</v>
      </c>
      <c r="U177" s="87">
        <v>8.3299999999999999E-2</v>
      </c>
      <c r="V177" s="87">
        <v>8.3299999999999999E-2</v>
      </c>
      <c r="W177" s="87">
        <v>8.3299999999999999E-2</v>
      </c>
      <c r="X177" s="87">
        <v>8.3299999999999999E-2</v>
      </c>
      <c r="Y177" s="87">
        <v>8.3299999999999999E-2</v>
      </c>
      <c r="Z177" s="87">
        <v>8.3299999999999999E-2</v>
      </c>
      <c r="AA177" s="87">
        <v>8.3299999999999999E-2</v>
      </c>
      <c r="AB177" s="87">
        <v>8.3299999999999999E-2</v>
      </c>
      <c r="AC177" s="90" t="s">
        <v>1328</v>
      </c>
      <c r="AD177" s="133" t="s">
        <v>113</v>
      </c>
      <c r="AE177" s="34" t="s">
        <v>137</v>
      </c>
      <c r="AF177" s="90" t="s">
        <v>1329</v>
      </c>
      <c r="AG177" s="29"/>
      <c r="AH177" s="29"/>
      <c r="AI177" s="29"/>
      <c r="AJ177" s="29" t="s">
        <v>116</v>
      </c>
      <c r="AK177" s="29"/>
      <c r="AL177" s="29"/>
      <c r="AM177" s="29" t="s">
        <v>116</v>
      </c>
      <c r="AN177" s="29"/>
      <c r="AO177" s="29"/>
      <c r="AP177" s="29"/>
      <c r="AQ177" s="29"/>
      <c r="AR177" s="29"/>
      <c r="AS177" s="29"/>
      <c r="AT177" s="29"/>
      <c r="AU177" s="29"/>
      <c r="AV177" s="29"/>
      <c r="AW177" s="29"/>
      <c r="AX177" s="29"/>
      <c r="AY177" s="29"/>
      <c r="AZ177" s="52">
        <v>1</v>
      </c>
      <c r="BA177" s="52">
        <v>1</v>
      </c>
      <c r="BB177" s="52">
        <v>1</v>
      </c>
      <c r="BC177" s="29">
        <v>0</v>
      </c>
      <c r="BD177" s="52">
        <v>1</v>
      </c>
      <c r="BE177" s="29"/>
      <c r="BF177" s="29"/>
      <c r="BG177" s="29"/>
      <c r="BH177" s="74">
        <v>1</v>
      </c>
      <c r="BI177" s="52">
        <v>0.25</v>
      </c>
      <c r="BJ177" s="52">
        <v>0.25</v>
      </c>
      <c r="BK177" s="32">
        <v>0.25</v>
      </c>
      <c r="BL177" s="29">
        <v>0</v>
      </c>
      <c r="BM177" s="43">
        <v>0.75</v>
      </c>
      <c r="BN177" s="40">
        <v>43195</v>
      </c>
      <c r="BO177" s="56">
        <v>12</v>
      </c>
      <c r="BP177" s="56">
        <v>12</v>
      </c>
      <c r="BQ177" s="134" t="s">
        <v>1330</v>
      </c>
      <c r="BR177" s="134" t="s">
        <v>1331</v>
      </c>
      <c r="BS177" s="134" t="s">
        <v>1332</v>
      </c>
      <c r="BT177" s="134" t="s">
        <v>1272</v>
      </c>
      <c r="BU177" s="55">
        <v>43285</v>
      </c>
      <c r="BV177" s="56">
        <v>11</v>
      </c>
      <c r="BW177" s="56">
        <v>11</v>
      </c>
      <c r="BX177" s="73" t="s">
        <v>1333</v>
      </c>
      <c r="BY177" s="73" t="s">
        <v>1334</v>
      </c>
      <c r="BZ177" s="73" t="s">
        <v>1335</v>
      </c>
      <c r="CA177" s="73" t="s">
        <v>1336</v>
      </c>
      <c r="CB177" s="40">
        <v>43376</v>
      </c>
      <c r="CC177" s="29">
        <v>10</v>
      </c>
      <c r="CD177" s="29">
        <v>10</v>
      </c>
      <c r="CE177" s="29" t="s">
        <v>1337</v>
      </c>
      <c r="CF177" s="29" t="s">
        <v>1338</v>
      </c>
      <c r="CG177" s="29" t="s">
        <v>1335</v>
      </c>
      <c r="CH177" s="29" t="s">
        <v>1336</v>
      </c>
      <c r="CI177" s="29"/>
      <c r="CJ177" s="29"/>
      <c r="CK177" s="29"/>
      <c r="CL177" s="29"/>
      <c r="CM177" s="29"/>
      <c r="CN177" s="29"/>
      <c r="CO177" s="29"/>
    </row>
    <row r="178" spans="1:93" s="42" customFormat="1" ht="103.5" customHeight="1" x14ac:dyDescent="0.25">
      <c r="A178" s="85" t="s">
        <v>100</v>
      </c>
      <c r="B178" s="73" t="s">
        <v>433</v>
      </c>
      <c r="C178" s="56" t="s">
        <v>775</v>
      </c>
      <c r="D178" s="56" t="s">
        <v>103</v>
      </c>
      <c r="E178" s="56" t="s">
        <v>104</v>
      </c>
      <c r="F178" s="29"/>
      <c r="G178" s="56" t="s">
        <v>1274</v>
      </c>
      <c r="H178" s="136" t="s">
        <v>1339</v>
      </c>
      <c r="I178" s="30">
        <v>0.1111111111111111</v>
      </c>
      <c r="J178" s="31" t="s">
        <v>108</v>
      </c>
      <c r="K178" s="33" t="s">
        <v>109</v>
      </c>
      <c r="L178" s="29" t="s">
        <v>1181</v>
      </c>
      <c r="M178" s="29"/>
      <c r="N178" s="29"/>
      <c r="O178" s="29"/>
      <c r="P178" s="29"/>
      <c r="Q178" s="87">
        <v>8.3299999999999999E-2</v>
      </c>
      <c r="R178" s="87">
        <v>8.3299999999999999E-2</v>
      </c>
      <c r="S178" s="87">
        <v>8.3299999999999999E-2</v>
      </c>
      <c r="T178" s="87">
        <v>8.3299999999999999E-2</v>
      </c>
      <c r="U178" s="87">
        <v>8.3299999999999999E-2</v>
      </c>
      <c r="V178" s="87">
        <v>8.3299999999999999E-2</v>
      </c>
      <c r="W178" s="87">
        <v>8.3299999999999999E-2</v>
      </c>
      <c r="X178" s="87">
        <v>8.3299999999999999E-2</v>
      </c>
      <c r="Y178" s="87">
        <v>8.3299999999999999E-2</v>
      </c>
      <c r="Z178" s="87">
        <v>0.09</v>
      </c>
      <c r="AA178" s="87">
        <v>8.3299999999999999E-2</v>
      </c>
      <c r="AB178" s="87">
        <v>8.3299999999999999E-2</v>
      </c>
      <c r="AC178" s="90" t="s">
        <v>1340</v>
      </c>
      <c r="AD178" s="133" t="s">
        <v>113</v>
      </c>
      <c r="AE178" s="34" t="s">
        <v>137</v>
      </c>
      <c r="AF178" s="90" t="s">
        <v>1341</v>
      </c>
      <c r="AG178" s="29"/>
      <c r="AH178" s="29"/>
      <c r="AI178" s="29"/>
      <c r="AJ178" s="29" t="s">
        <v>116</v>
      </c>
      <c r="AK178" s="29"/>
      <c r="AL178" s="29"/>
      <c r="AM178" s="29" t="s">
        <v>116</v>
      </c>
      <c r="AN178" s="29"/>
      <c r="AO178" s="29"/>
      <c r="AP178" s="29"/>
      <c r="AQ178" s="29"/>
      <c r="AR178" s="29"/>
      <c r="AS178" s="29"/>
      <c r="AT178" s="29"/>
      <c r="AU178" s="29"/>
      <c r="AV178" s="29"/>
      <c r="AW178" s="29"/>
      <c r="AX178" s="29"/>
      <c r="AY178" s="29"/>
      <c r="AZ178" s="52">
        <v>1</v>
      </c>
      <c r="BA178" s="52">
        <v>1</v>
      </c>
      <c r="BB178" s="52">
        <v>0.77272727272727271</v>
      </c>
      <c r="BC178" s="29">
        <v>0</v>
      </c>
      <c r="BD178" s="52">
        <v>0.9242424242424242</v>
      </c>
      <c r="BE178" s="29"/>
      <c r="BF178" s="29"/>
      <c r="BG178" s="29"/>
      <c r="BH178" s="74">
        <v>1</v>
      </c>
      <c r="BI178" s="52">
        <v>0.25</v>
      </c>
      <c r="BJ178" s="52">
        <v>0.25</v>
      </c>
      <c r="BK178" s="52">
        <v>0.19318181818181818</v>
      </c>
      <c r="BL178" s="29">
        <v>0</v>
      </c>
      <c r="BM178" s="43">
        <v>0.69318181818181812</v>
      </c>
      <c r="BN178" s="40">
        <v>43195</v>
      </c>
      <c r="BO178" s="56">
        <v>1</v>
      </c>
      <c r="BP178" s="56">
        <v>1</v>
      </c>
      <c r="BQ178" s="134" t="s">
        <v>1342</v>
      </c>
      <c r="BR178" s="134" t="s">
        <v>1343</v>
      </c>
      <c r="BS178" s="134" t="s">
        <v>1344</v>
      </c>
      <c r="BT178" s="134" t="s">
        <v>1345</v>
      </c>
      <c r="BU178" s="55">
        <v>43285</v>
      </c>
      <c r="BV178" s="56">
        <v>2</v>
      </c>
      <c r="BW178" s="56">
        <v>2</v>
      </c>
      <c r="BX178" s="73" t="s">
        <v>1346</v>
      </c>
      <c r="BY178" s="73" t="s">
        <v>1343</v>
      </c>
      <c r="BZ178" s="73" t="s">
        <v>1347</v>
      </c>
      <c r="CA178" s="73" t="s">
        <v>1348</v>
      </c>
      <c r="CB178" s="40">
        <v>43376</v>
      </c>
      <c r="CC178" s="29">
        <v>17</v>
      </c>
      <c r="CD178" s="29">
        <v>22</v>
      </c>
      <c r="CE178" s="29" t="s">
        <v>1349</v>
      </c>
      <c r="CF178" s="29" t="s">
        <v>1343</v>
      </c>
      <c r="CG178" s="29" t="s">
        <v>1347</v>
      </c>
      <c r="CH178" s="29" t="s">
        <v>1350</v>
      </c>
      <c r="CI178" s="29"/>
      <c r="CJ178" s="29"/>
      <c r="CK178" s="29"/>
      <c r="CL178" s="29"/>
      <c r="CM178" s="29"/>
      <c r="CN178" s="29"/>
      <c r="CO178" s="29"/>
    </row>
    <row r="179" spans="1:93" s="42" customFormat="1" ht="106.5" customHeight="1" x14ac:dyDescent="0.25">
      <c r="A179" s="85" t="s">
        <v>125</v>
      </c>
      <c r="B179" s="73" t="s">
        <v>101</v>
      </c>
      <c r="C179" s="56" t="s">
        <v>417</v>
      </c>
      <c r="D179" s="56" t="s">
        <v>418</v>
      </c>
      <c r="E179" s="56" t="s">
        <v>434</v>
      </c>
      <c r="F179" s="56" t="s">
        <v>1351</v>
      </c>
      <c r="G179" s="29" t="s">
        <v>1352</v>
      </c>
      <c r="H179" s="29" t="s">
        <v>1353</v>
      </c>
      <c r="I179" s="137">
        <v>0.06</v>
      </c>
      <c r="J179" s="33" t="s">
        <v>108</v>
      </c>
      <c r="K179" s="33" t="s">
        <v>109</v>
      </c>
      <c r="L179" s="73" t="s">
        <v>1354</v>
      </c>
      <c r="M179" s="29" t="s">
        <v>111</v>
      </c>
      <c r="N179" s="29" t="s">
        <v>111</v>
      </c>
      <c r="O179" s="32">
        <v>0.1</v>
      </c>
      <c r="P179" s="32">
        <v>0.4</v>
      </c>
      <c r="Q179" s="90"/>
      <c r="R179" s="96">
        <v>1</v>
      </c>
      <c r="S179" s="90"/>
      <c r="T179" s="90"/>
      <c r="U179" s="90"/>
      <c r="V179" s="90"/>
      <c r="W179" s="90"/>
      <c r="X179" s="90"/>
      <c r="Y179" s="90"/>
      <c r="Z179" s="90"/>
      <c r="AA179" s="90"/>
      <c r="AB179" s="90"/>
      <c r="AC179" s="29" t="s">
        <v>1355</v>
      </c>
      <c r="AD179" s="133" t="s">
        <v>113</v>
      </c>
      <c r="AE179" s="34" t="s">
        <v>114</v>
      </c>
      <c r="AF179" s="29" t="s">
        <v>1356</v>
      </c>
      <c r="AG179" s="29"/>
      <c r="AH179" s="29"/>
      <c r="AI179" s="29"/>
      <c r="AJ179" s="29" t="s">
        <v>116</v>
      </c>
      <c r="AK179" s="29"/>
      <c r="AL179" s="29" t="s">
        <v>116</v>
      </c>
      <c r="AM179" s="29" t="s">
        <v>116</v>
      </c>
      <c r="AN179" s="29"/>
      <c r="AO179" s="29"/>
      <c r="AP179" s="29"/>
      <c r="AQ179" s="29"/>
      <c r="AR179" s="29"/>
      <c r="AS179" s="29"/>
      <c r="AT179" s="29"/>
      <c r="AU179" s="29"/>
      <c r="AV179" s="29"/>
      <c r="AW179" s="29"/>
      <c r="AX179" s="29"/>
      <c r="AY179" s="52"/>
      <c r="AZ179" s="52">
        <v>1</v>
      </c>
      <c r="BA179" s="52">
        <v>0</v>
      </c>
      <c r="BB179" s="52">
        <v>0</v>
      </c>
      <c r="BC179" s="43">
        <v>0</v>
      </c>
      <c r="BD179" s="32">
        <v>1</v>
      </c>
      <c r="BE179" s="29"/>
      <c r="BF179" s="29"/>
      <c r="BG179" s="96"/>
      <c r="BH179" s="138">
        <v>1</v>
      </c>
      <c r="BI179" s="43">
        <v>1</v>
      </c>
      <c r="BJ179" s="43">
        <v>0</v>
      </c>
      <c r="BK179" s="43">
        <v>0</v>
      </c>
      <c r="BL179" s="43">
        <v>0</v>
      </c>
      <c r="BM179" s="43">
        <v>1</v>
      </c>
      <c r="BN179" s="55">
        <v>43196</v>
      </c>
      <c r="BO179" s="56">
        <v>1</v>
      </c>
      <c r="BP179" s="73">
        <v>1</v>
      </c>
      <c r="BQ179" s="73" t="s">
        <v>1357</v>
      </c>
      <c r="BR179" s="73" t="s">
        <v>1358</v>
      </c>
      <c r="BS179" s="73" t="s">
        <v>1359</v>
      </c>
      <c r="BT179" s="139" t="s">
        <v>304</v>
      </c>
      <c r="BU179" s="56" t="s">
        <v>304</v>
      </c>
      <c r="BV179" s="56" t="s">
        <v>111</v>
      </c>
      <c r="BW179" s="73" t="s">
        <v>111</v>
      </c>
      <c r="BX179" s="73" t="s">
        <v>111</v>
      </c>
      <c r="BY179" s="73" t="s">
        <v>111</v>
      </c>
      <c r="BZ179" s="73" t="s">
        <v>111</v>
      </c>
      <c r="CA179" s="29" t="s">
        <v>111</v>
      </c>
      <c r="CB179" s="33" t="s">
        <v>111</v>
      </c>
      <c r="CC179" s="29">
        <v>0</v>
      </c>
      <c r="CD179" s="29">
        <v>0</v>
      </c>
      <c r="CE179" s="29">
        <v>0</v>
      </c>
      <c r="CF179" s="29">
        <v>0</v>
      </c>
      <c r="CG179" s="29">
        <v>0</v>
      </c>
      <c r="CH179" s="29">
        <v>0</v>
      </c>
      <c r="CI179" s="29"/>
      <c r="CJ179" s="29"/>
      <c r="CK179" s="29"/>
      <c r="CL179" s="29"/>
      <c r="CM179" s="29"/>
      <c r="CN179" s="29"/>
      <c r="CO179" s="29"/>
    </row>
    <row r="180" spans="1:93" s="42" customFormat="1" ht="108.75" customHeight="1" x14ac:dyDescent="0.25">
      <c r="A180" s="85" t="s">
        <v>125</v>
      </c>
      <c r="B180" s="73" t="s">
        <v>101</v>
      </c>
      <c r="C180" s="56" t="s">
        <v>417</v>
      </c>
      <c r="D180" s="56" t="s">
        <v>418</v>
      </c>
      <c r="E180" s="56" t="s">
        <v>190</v>
      </c>
      <c r="F180" s="56" t="s">
        <v>1351</v>
      </c>
      <c r="G180" s="29" t="s">
        <v>1352</v>
      </c>
      <c r="H180" s="29" t="s">
        <v>1360</v>
      </c>
      <c r="I180" s="137">
        <v>0.06</v>
      </c>
      <c r="J180" s="33" t="s">
        <v>108</v>
      </c>
      <c r="K180" s="33" t="s">
        <v>109</v>
      </c>
      <c r="L180" s="73" t="s">
        <v>1354</v>
      </c>
      <c r="M180" s="29" t="s">
        <v>111</v>
      </c>
      <c r="N180" s="29" t="s">
        <v>111</v>
      </c>
      <c r="O180" s="32">
        <v>0.1</v>
      </c>
      <c r="P180" s="32">
        <v>0.4</v>
      </c>
      <c r="Q180" s="90">
        <v>1</v>
      </c>
      <c r="R180" s="96">
        <v>1</v>
      </c>
      <c r="S180" s="140">
        <v>4</v>
      </c>
      <c r="T180" s="90">
        <v>2</v>
      </c>
      <c r="U180" s="90">
        <v>0</v>
      </c>
      <c r="V180" s="140">
        <v>2</v>
      </c>
      <c r="W180" s="90">
        <v>0</v>
      </c>
      <c r="X180" s="90">
        <v>2</v>
      </c>
      <c r="Y180" s="140">
        <v>2</v>
      </c>
      <c r="Z180" s="90">
        <v>0</v>
      </c>
      <c r="AA180" s="90">
        <v>0</v>
      </c>
      <c r="AB180" s="140">
        <v>5</v>
      </c>
      <c r="AC180" s="29" t="s">
        <v>1361</v>
      </c>
      <c r="AD180" s="133" t="s">
        <v>113</v>
      </c>
      <c r="AE180" s="34" t="s">
        <v>137</v>
      </c>
      <c r="AF180" s="29" t="s">
        <v>1362</v>
      </c>
      <c r="AG180" s="29"/>
      <c r="AH180" s="29"/>
      <c r="AI180" s="52">
        <v>0.33333333333333331</v>
      </c>
      <c r="AJ180" s="52">
        <v>1</v>
      </c>
      <c r="AK180" s="52">
        <v>1</v>
      </c>
      <c r="AL180" s="52">
        <v>0</v>
      </c>
      <c r="AM180" s="43">
        <v>0.58333333333333326</v>
      </c>
      <c r="AN180" s="29"/>
      <c r="AO180" s="29"/>
      <c r="AP180" s="29"/>
      <c r="AQ180" s="141">
        <v>1</v>
      </c>
      <c r="AR180" s="43">
        <v>8.3333333333333329E-2</v>
      </c>
      <c r="AS180" s="43">
        <v>0.25</v>
      </c>
      <c r="AT180" s="43">
        <v>0.25</v>
      </c>
      <c r="AU180" s="43">
        <v>0</v>
      </c>
      <c r="AV180" s="43">
        <v>0.58333333333333326</v>
      </c>
      <c r="AW180" s="29"/>
      <c r="AX180" s="29"/>
      <c r="AY180" s="29"/>
      <c r="AZ180" s="52">
        <v>0.33333333333333331</v>
      </c>
      <c r="BA180" s="52">
        <v>1</v>
      </c>
      <c r="BB180" s="52">
        <v>1</v>
      </c>
      <c r="BC180" s="52">
        <v>0</v>
      </c>
      <c r="BD180" s="43">
        <v>0.77777777777777768</v>
      </c>
      <c r="BE180" s="29"/>
      <c r="BF180" s="29"/>
      <c r="BG180" s="29"/>
      <c r="BH180" s="141">
        <v>1</v>
      </c>
      <c r="BI180" s="43">
        <v>8.3333333333333329E-2</v>
      </c>
      <c r="BJ180" s="43">
        <v>0.25</v>
      </c>
      <c r="BK180" s="43">
        <v>0.25</v>
      </c>
      <c r="BL180" s="43">
        <v>0</v>
      </c>
      <c r="BM180" s="43">
        <v>0.58333333333333326</v>
      </c>
      <c r="BN180" s="55">
        <v>43196</v>
      </c>
      <c r="BO180" s="56">
        <v>2</v>
      </c>
      <c r="BP180" s="56">
        <v>6</v>
      </c>
      <c r="BQ180" s="73" t="s">
        <v>1363</v>
      </c>
      <c r="BR180" s="73" t="s">
        <v>1364</v>
      </c>
      <c r="BS180" s="73" t="s">
        <v>1365</v>
      </c>
      <c r="BT180" s="73" t="s">
        <v>1366</v>
      </c>
      <c r="BU180" s="55">
        <v>43287</v>
      </c>
      <c r="BV180" s="56">
        <v>4</v>
      </c>
      <c r="BW180" s="56">
        <v>4</v>
      </c>
      <c r="BX180" s="73" t="s">
        <v>1367</v>
      </c>
      <c r="BY180" s="73" t="s">
        <v>1368</v>
      </c>
      <c r="BZ180" s="73" t="s">
        <v>1369</v>
      </c>
      <c r="CA180" s="73" t="s">
        <v>304</v>
      </c>
      <c r="CB180" s="40">
        <v>43378</v>
      </c>
      <c r="CC180" s="29">
        <v>4</v>
      </c>
      <c r="CD180" s="29">
        <v>4</v>
      </c>
      <c r="CE180" s="29" t="s">
        <v>1370</v>
      </c>
      <c r="CF180" s="29" t="s">
        <v>1371</v>
      </c>
      <c r="CG180" s="29" t="s">
        <v>1372</v>
      </c>
      <c r="CH180" s="29" t="s">
        <v>1373</v>
      </c>
      <c r="CI180" s="29"/>
      <c r="CJ180" s="29"/>
      <c r="CK180" s="29"/>
      <c r="CL180" s="29"/>
      <c r="CM180" s="29"/>
      <c r="CN180" s="29"/>
      <c r="CO180" s="29"/>
    </row>
    <row r="181" spans="1:93" s="42" customFormat="1" ht="104.25" customHeight="1" x14ac:dyDescent="0.25">
      <c r="A181" s="85" t="s">
        <v>125</v>
      </c>
      <c r="B181" s="73" t="s">
        <v>101</v>
      </c>
      <c r="C181" s="56" t="s">
        <v>417</v>
      </c>
      <c r="D181" s="56" t="s">
        <v>418</v>
      </c>
      <c r="E181" s="56" t="s">
        <v>190</v>
      </c>
      <c r="F181" s="56" t="s">
        <v>1351</v>
      </c>
      <c r="G181" s="29" t="s">
        <v>1352</v>
      </c>
      <c r="H181" s="29" t="s">
        <v>1374</v>
      </c>
      <c r="I181" s="137">
        <v>0.08</v>
      </c>
      <c r="J181" s="33" t="s">
        <v>108</v>
      </c>
      <c r="K181" s="33" t="s">
        <v>109</v>
      </c>
      <c r="L181" s="73" t="s">
        <v>1354</v>
      </c>
      <c r="M181" s="29" t="s">
        <v>111</v>
      </c>
      <c r="N181" s="29" t="s">
        <v>111</v>
      </c>
      <c r="O181" s="32">
        <v>0.1</v>
      </c>
      <c r="P181" s="32">
        <v>0.4</v>
      </c>
      <c r="Q181" s="141"/>
      <c r="R181" s="141"/>
      <c r="S181" s="141"/>
      <c r="T181" s="141"/>
      <c r="U181" s="141"/>
      <c r="V181" s="141"/>
      <c r="W181" s="141"/>
      <c r="X181" s="141"/>
      <c r="Y181" s="141"/>
      <c r="Z181" s="90"/>
      <c r="AA181" s="90"/>
      <c r="AB181" s="30">
        <v>1</v>
      </c>
      <c r="AC181" s="29" t="s">
        <v>1375</v>
      </c>
      <c r="AD181" s="133" t="s">
        <v>113</v>
      </c>
      <c r="AE181" s="34" t="s">
        <v>137</v>
      </c>
      <c r="AF181" s="29" t="s">
        <v>1376</v>
      </c>
      <c r="AG181" s="29"/>
      <c r="AH181" s="29"/>
      <c r="AI181" s="29"/>
      <c r="AJ181" s="29" t="s">
        <v>116</v>
      </c>
      <c r="AK181" s="29"/>
      <c r="AL181" s="29" t="s">
        <v>116</v>
      </c>
      <c r="AM181" s="29" t="s">
        <v>116</v>
      </c>
      <c r="AN181" s="29"/>
      <c r="AO181" s="29"/>
      <c r="AP181" s="29"/>
      <c r="AQ181" s="29"/>
      <c r="AR181" s="29"/>
      <c r="AS181" s="29"/>
      <c r="AT181" s="29"/>
      <c r="AU181" s="29"/>
      <c r="AV181" s="29"/>
      <c r="AW181" s="29"/>
      <c r="AX181" s="29"/>
      <c r="AY181" s="29"/>
      <c r="AZ181" s="52">
        <v>0</v>
      </c>
      <c r="BA181" s="52">
        <v>0</v>
      </c>
      <c r="BB181" s="29">
        <v>0</v>
      </c>
      <c r="BC181" s="29">
        <v>0</v>
      </c>
      <c r="BD181" s="43">
        <v>0</v>
      </c>
      <c r="BE181" s="29"/>
      <c r="BF181" s="29"/>
      <c r="BG181" s="29"/>
      <c r="BH181" s="141">
        <v>1</v>
      </c>
      <c r="BI181" s="43">
        <v>0</v>
      </c>
      <c r="BJ181" s="43">
        <v>0</v>
      </c>
      <c r="BK181" s="29">
        <v>0</v>
      </c>
      <c r="BL181" s="29">
        <v>0</v>
      </c>
      <c r="BM181" s="43">
        <v>0</v>
      </c>
      <c r="BN181" s="55">
        <v>43196</v>
      </c>
      <c r="BO181" s="56"/>
      <c r="BP181" s="56"/>
      <c r="BQ181" s="73" t="s">
        <v>304</v>
      </c>
      <c r="BR181" s="73" t="s">
        <v>1377</v>
      </c>
      <c r="BS181" s="73" t="s">
        <v>1378</v>
      </c>
      <c r="BT181" s="73" t="s">
        <v>1379</v>
      </c>
      <c r="BU181" s="55">
        <v>43287</v>
      </c>
      <c r="BV181" s="56">
        <v>0</v>
      </c>
      <c r="BW181" s="56">
        <v>0</v>
      </c>
      <c r="BX181" s="73" t="s">
        <v>1380</v>
      </c>
      <c r="BY181" s="73" t="s">
        <v>1381</v>
      </c>
      <c r="BZ181" s="73" t="s">
        <v>1382</v>
      </c>
      <c r="CA181" s="73" t="s">
        <v>1383</v>
      </c>
      <c r="CB181" s="110">
        <v>43378</v>
      </c>
      <c r="CC181" s="29">
        <v>0</v>
      </c>
      <c r="CD181" s="29">
        <v>0</v>
      </c>
      <c r="CE181" s="29" t="s">
        <v>1384</v>
      </c>
      <c r="CF181" s="29" t="s">
        <v>1385</v>
      </c>
      <c r="CG181" s="29" t="s">
        <v>1386</v>
      </c>
      <c r="CH181" s="29" t="s">
        <v>1387</v>
      </c>
      <c r="CI181" s="29"/>
      <c r="CJ181" s="29"/>
      <c r="CK181" s="29"/>
      <c r="CL181" s="29"/>
      <c r="CM181" s="29"/>
      <c r="CN181" s="29"/>
      <c r="CO181" s="29"/>
    </row>
    <row r="182" spans="1:93" s="42" customFormat="1" ht="105.75" customHeight="1" x14ac:dyDescent="0.25">
      <c r="A182" s="85" t="s">
        <v>125</v>
      </c>
      <c r="B182" s="73" t="s">
        <v>101</v>
      </c>
      <c r="C182" s="56" t="s">
        <v>417</v>
      </c>
      <c r="D182" s="56" t="s">
        <v>418</v>
      </c>
      <c r="E182" s="56" t="s">
        <v>352</v>
      </c>
      <c r="F182" s="56" t="s">
        <v>1351</v>
      </c>
      <c r="G182" s="29" t="s">
        <v>1352</v>
      </c>
      <c r="H182" s="29" t="s">
        <v>1388</v>
      </c>
      <c r="I182" s="137">
        <v>0.08</v>
      </c>
      <c r="J182" s="33" t="s">
        <v>108</v>
      </c>
      <c r="K182" s="33" t="s">
        <v>109</v>
      </c>
      <c r="L182" s="73" t="s">
        <v>1354</v>
      </c>
      <c r="M182" s="29" t="s">
        <v>111</v>
      </c>
      <c r="N182" s="29" t="s">
        <v>111</v>
      </c>
      <c r="O182" s="32">
        <v>0.1</v>
      </c>
      <c r="P182" s="32">
        <v>0.4</v>
      </c>
      <c r="Q182" s="141"/>
      <c r="R182" s="90">
        <v>1</v>
      </c>
      <c r="S182" s="90"/>
      <c r="T182" s="62"/>
      <c r="U182" s="62"/>
      <c r="V182" s="62"/>
      <c r="W182" s="62"/>
      <c r="X182" s="62"/>
      <c r="Y182" s="62"/>
      <c r="Z182" s="62"/>
      <c r="AA182" s="141"/>
      <c r="AB182" s="141"/>
      <c r="AC182" s="29" t="s">
        <v>1389</v>
      </c>
      <c r="AD182" s="133" t="s">
        <v>113</v>
      </c>
      <c r="AE182" s="34" t="s">
        <v>137</v>
      </c>
      <c r="AF182" s="29" t="s">
        <v>1390</v>
      </c>
      <c r="AG182" s="29"/>
      <c r="AH182" s="29"/>
      <c r="AI182" s="29"/>
      <c r="AJ182" s="29" t="s">
        <v>116</v>
      </c>
      <c r="AK182" s="29"/>
      <c r="AL182" s="29" t="s">
        <v>116</v>
      </c>
      <c r="AM182" s="29" t="s">
        <v>116</v>
      </c>
      <c r="AN182" s="29"/>
      <c r="AO182" s="29"/>
      <c r="AP182" s="29"/>
      <c r="AQ182" s="29"/>
      <c r="AR182" s="29"/>
      <c r="AS182" s="29"/>
      <c r="AT182" s="29"/>
      <c r="AU182" s="29"/>
      <c r="AV182" s="29"/>
      <c r="AW182" s="29"/>
      <c r="AX182" s="29"/>
      <c r="AY182" s="29"/>
      <c r="AZ182" s="52">
        <v>1</v>
      </c>
      <c r="BA182" s="52">
        <v>0</v>
      </c>
      <c r="BB182" s="29">
        <v>0</v>
      </c>
      <c r="BC182" s="29">
        <v>0</v>
      </c>
      <c r="BD182" s="43">
        <v>0.33333333333333331</v>
      </c>
      <c r="BE182" s="29"/>
      <c r="BF182" s="29"/>
      <c r="BG182" s="29"/>
      <c r="BH182" s="142">
        <v>1</v>
      </c>
      <c r="BI182" s="43">
        <v>1</v>
      </c>
      <c r="BJ182" s="43">
        <v>0</v>
      </c>
      <c r="BK182" s="29">
        <v>0</v>
      </c>
      <c r="BL182" s="29">
        <v>0</v>
      </c>
      <c r="BM182" s="43">
        <v>1</v>
      </c>
      <c r="BN182" s="55">
        <v>43196</v>
      </c>
      <c r="BO182" s="56">
        <v>1</v>
      </c>
      <c r="BP182" s="56">
        <v>1</v>
      </c>
      <c r="BQ182" s="73" t="s">
        <v>1391</v>
      </c>
      <c r="BR182" s="73" t="s">
        <v>1392</v>
      </c>
      <c r="BS182" s="73" t="s">
        <v>1393</v>
      </c>
      <c r="BT182" s="73" t="s">
        <v>304</v>
      </c>
      <c r="BU182" s="139" t="s">
        <v>304</v>
      </c>
      <c r="BV182" s="56" t="s">
        <v>111</v>
      </c>
      <c r="BW182" s="56" t="s">
        <v>111</v>
      </c>
      <c r="BX182" s="73" t="s">
        <v>111</v>
      </c>
      <c r="BY182" s="73" t="s">
        <v>111</v>
      </c>
      <c r="BZ182" s="73" t="s">
        <v>111</v>
      </c>
      <c r="CA182" s="73" t="s">
        <v>111</v>
      </c>
      <c r="CB182" s="110">
        <v>0</v>
      </c>
      <c r="CC182" s="29">
        <v>0</v>
      </c>
      <c r="CD182" s="29">
        <v>0</v>
      </c>
      <c r="CE182" s="29">
        <v>0</v>
      </c>
      <c r="CF182" s="29">
        <v>0</v>
      </c>
      <c r="CG182" s="29">
        <v>0</v>
      </c>
      <c r="CH182" s="29">
        <v>0</v>
      </c>
      <c r="CI182" s="29"/>
      <c r="CJ182" s="29"/>
      <c r="CK182" s="29"/>
      <c r="CL182" s="29"/>
      <c r="CM182" s="29"/>
      <c r="CN182" s="29"/>
      <c r="CO182" s="29"/>
    </row>
    <row r="183" spans="1:93" s="42" customFormat="1" ht="100.5" customHeight="1" x14ac:dyDescent="0.25">
      <c r="A183" s="85" t="s">
        <v>125</v>
      </c>
      <c r="B183" s="73" t="s">
        <v>101</v>
      </c>
      <c r="C183" s="56" t="s">
        <v>417</v>
      </c>
      <c r="D183" s="56" t="s">
        <v>418</v>
      </c>
      <c r="E183" s="56" t="s">
        <v>424</v>
      </c>
      <c r="F183" s="56" t="s">
        <v>1351</v>
      </c>
      <c r="G183" s="29" t="s">
        <v>1352</v>
      </c>
      <c r="H183" s="29" t="s">
        <v>1394</v>
      </c>
      <c r="I183" s="137">
        <v>0.12</v>
      </c>
      <c r="J183" s="33" t="s">
        <v>108</v>
      </c>
      <c r="K183" s="33" t="s">
        <v>109</v>
      </c>
      <c r="L183" s="73" t="s">
        <v>1354</v>
      </c>
      <c r="M183" s="29" t="s">
        <v>111</v>
      </c>
      <c r="N183" s="29" t="s">
        <v>111</v>
      </c>
      <c r="O183" s="32">
        <v>0.1</v>
      </c>
      <c r="P183" s="32">
        <v>0.4</v>
      </c>
      <c r="Q183" s="141">
        <v>1</v>
      </c>
      <c r="R183" s="141">
        <v>1</v>
      </c>
      <c r="S183" s="141">
        <v>1</v>
      </c>
      <c r="T183" s="141">
        <v>1</v>
      </c>
      <c r="U183" s="141">
        <v>1</v>
      </c>
      <c r="V183" s="141">
        <v>1</v>
      </c>
      <c r="W183" s="141">
        <v>1</v>
      </c>
      <c r="X183" s="141">
        <v>1</v>
      </c>
      <c r="Y183" s="141">
        <v>1</v>
      </c>
      <c r="Z183" s="141">
        <v>1</v>
      </c>
      <c r="AA183" s="141">
        <v>1</v>
      </c>
      <c r="AB183" s="141">
        <v>1</v>
      </c>
      <c r="AC183" s="29" t="s">
        <v>1395</v>
      </c>
      <c r="AD183" s="133" t="s">
        <v>113</v>
      </c>
      <c r="AE183" s="34" t="s">
        <v>137</v>
      </c>
      <c r="AF183" s="29" t="s">
        <v>1396</v>
      </c>
      <c r="AG183" s="29"/>
      <c r="AH183" s="29"/>
      <c r="AI183" s="29"/>
      <c r="AJ183" s="29" t="s">
        <v>116</v>
      </c>
      <c r="AK183" s="29"/>
      <c r="AL183" s="29" t="s">
        <v>116</v>
      </c>
      <c r="AM183" s="29" t="s">
        <v>116</v>
      </c>
      <c r="AN183" s="29"/>
      <c r="AO183" s="29"/>
      <c r="AP183" s="29"/>
      <c r="AQ183" s="29"/>
      <c r="AR183" s="29"/>
      <c r="AS183" s="29"/>
      <c r="AT183" s="29"/>
      <c r="AU183" s="29"/>
      <c r="AV183" s="29"/>
      <c r="AW183" s="29"/>
      <c r="AX183" s="29"/>
      <c r="AY183" s="29"/>
      <c r="AZ183" s="52">
        <v>1</v>
      </c>
      <c r="BA183" s="52">
        <v>1</v>
      </c>
      <c r="BB183" s="32">
        <v>1</v>
      </c>
      <c r="BC183" s="29">
        <v>0</v>
      </c>
      <c r="BD183" s="43">
        <v>1</v>
      </c>
      <c r="BE183" s="29"/>
      <c r="BF183" s="29"/>
      <c r="BG183" s="29"/>
      <c r="BH183" s="88">
        <v>1</v>
      </c>
      <c r="BI183" s="43">
        <v>0.25</v>
      </c>
      <c r="BJ183" s="43">
        <v>0.25</v>
      </c>
      <c r="BK183" s="43">
        <v>0.25</v>
      </c>
      <c r="BL183" s="29">
        <v>0</v>
      </c>
      <c r="BM183" s="43">
        <v>0.75</v>
      </c>
      <c r="BN183" s="55">
        <v>43196</v>
      </c>
      <c r="BO183" s="56">
        <v>3</v>
      </c>
      <c r="BP183" s="56">
        <v>3</v>
      </c>
      <c r="BQ183" s="73" t="s">
        <v>1397</v>
      </c>
      <c r="BR183" s="73" t="s">
        <v>1398</v>
      </c>
      <c r="BS183" s="73" t="s">
        <v>1399</v>
      </c>
      <c r="BT183" s="73" t="s">
        <v>304</v>
      </c>
      <c r="BU183" s="55">
        <v>42922</v>
      </c>
      <c r="BV183" s="56">
        <v>4</v>
      </c>
      <c r="BW183" s="56">
        <v>4</v>
      </c>
      <c r="BX183" s="73" t="s">
        <v>1400</v>
      </c>
      <c r="BY183" s="73" t="s">
        <v>1381</v>
      </c>
      <c r="BZ183" s="73" t="s">
        <v>1401</v>
      </c>
      <c r="CA183" s="73" t="s">
        <v>111</v>
      </c>
      <c r="CB183" s="110">
        <v>43378</v>
      </c>
      <c r="CC183" s="29">
        <v>5</v>
      </c>
      <c r="CD183" s="29">
        <v>5</v>
      </c>
      <c r="CE183" s="29" t="s">
        <v>1402</v>
      </c>
      <c r="CF183" s="29" t="s">
        <v>1381</v>
      </c>
      <c r="CG183" s="29" t="s">
        <v>1403</v>
      </c>
      <c r="CH183" s="29" t="s">
        <v>304</v>
      </c>
      <c r="CI183" s="29"/>
      <c r="CJ183" s="29"/>
      <c r="CK183" s="29"/>
      <c r="CL183" s="29"/>
      <c r="CM183" s="29"/>
      <c r="CN183" s="29"/>
      <c r="CO183" s="29"/>
    </row>
    <row r="184" spans="1:93" s="42" customFormat="1" ht="131.25" customHeight="1" x14ac:dyDescent="0.25">
      <c r="A184" s="85" t="s">
        <v>125</v>
      </c>
      <c r="B184" s="73" t="s">
        <v>101</v>
      </c>
      <c r="C184" s="56" t="s">
        <v>417</v>
      </c>
      <c r="D184" s="56" t="s">
        <v>418</v>
      </c>
      <c r="E184" s="56" t="s">
        <v>424</v>
      </c>
      <c r="F184" s="56" t="s">
        <v>1351</v>
      </c>
      <c r="G184" s="29" t="s">
        <v>1352</v>
      </c>
      <c r="H184" s="29" t="s">
        <v>1404</v>
      </c>
      <c r="I184" s="137">
        <v>0.12</v>
      </c>
      <c r="J184" s="33" t="s">
        <v>108</v>
      </c>
      <c r="K184" s="33" t="s">
        <v>109</v>
      </c>
      <c r="L184" s="73" t="s">
        <v>1354</v>
      </c>
      <c r="M184" s="29" t="s">
        <v>111</v>
      </c>
      <c r="N184" s="29" t="s">
        <v>111</v>
      </c>
      <c r="O184" s="32">
        <v>0.1</v>
      </c>
      <c r="P184" s="32">
        <v>0.4</v>
      </c>
      <c r="Q184" s="141">
        <v>1</v>
      </c>
      <c r="R184" s="141">
        <v>1</v>
      </c>
      <c r="S184" s="141">
        <v>1</v>
      </c>
      <c r="T184" s="141">
        <v>1</v>
      </c>
      <c r="U184" s="141">
        <v>1</v>
      </c>
      <c r="V184" s="141">
        <v>1</v>
      </c>
      <c r="W184" s="141">
        <v>1</v>
      </c>
      <c r="X184" s="141">
        <v>1</v>
      </c>
      <c r="Y184" s="141">
        <v>1</v>
      </c>
      <c r="Z184" s="141">
        <v>1</v>
      </c>
      <c r="AA184" s="141">
        <v>1</v>
      </c>
      <c r="AB184" s="141">
        <v>1</v>
      </c>
      <c r="AC184" s="29" t="s">
        <v>1405</v>
      </c>
      <c r="AD184" s="133" t="s">
        <v>113</v>
      </c>
      <c r="AE184" s="34" t="s">
        <v>137</v>
      </c>
      <c r="AF184" s="29" t="s">
        <v>1406</v>
      </c>
      <c r="AG184" s="29"/>
      <c r="AH184" s="29"/>
      <c r="AI184" s="29"/>
      <c r="AJ184" s="29" t="s">
        <v>116</v>
      </c>
      <c r="AK184" s="29"/>
      <c r="AL184" s="29" t="s">
        <v>116</v>
      </c>
      <c r="AM184" s="29" t="s">
        <v>116</v>
      </c>
      <c r="AN184" s="29"/>
      <c r="AO184" s="29"/>
      <c r="AP184" s="29"/>
      <c r="AQ184" s="29"/>
      <c r="AR184" s="29"/>
      <c r="AS184" s="29"/>
      <c r="AT184" s="29"/>
      <c r="AU184" s="29"/>
      <c r="AV184" s="29"/>
      <c r="AW184" s="29"/>
      <c r="AX184" s="29"/>
      <c r="AY184" s="29"/>
      <c r="AZ184" s="52">
        <v>0.17857142857142858</v>
      </c>
      <c r="BA184" s="52">
        <v>0</v>
      </c>
      <c r="BB184" s="32">
        <v>0.93043478260869561</v>
      </c>
      <c r="BC184" s="29">
        <v>0</v>
      </c>
      <c r="BD184" s="43">
        <v>0.36966873706004139</v>
      </c>
      <c r="BE184" s="29"/>
      <c r="BF184" s="29"/>
      <c r="BG184" s="29"/>
      <c r="BH184" s="88">
        <v>1</v>
      </c>
      <c r="BI184" s="43">
        <v>4.4642857142857144E-2</v>
      </c>
      <c r="BJ184" s="43">
        <v>0</v>
      </c>
      <c r="BK184" s="32">
        <v>0.2326086956521739</v>
      </c>
      <c r="BL184" s="29">
        <v>0</v>
      </c>
      <c r="BM184" s="43">
        <v>0.27725155279503105</v>
      </c>
      <c r="BN184" s="55">
        <v>43196</v>
      </c>
      <c r="BO184" s="56">
        <v>35</v>
      </c>
      <c r="BP184" s="56">
        <v>196</v>
      </c>
      <c r="BQ184" s="73" t="s">
        <v>1407</v>
      </c>
      <c r="BR184" s="73" t="s">
        <v>1408</v>
      </c>
      <c r="BS184" s="73" t="s">
        <v>1409</v>
      </c>
      <c r="BT184" s="73" t="s">
        <v>1410</v>
      </c>
      <c r="BU184" s="55">
        <v>43287</v>
      </c>
      <c r="BV184" s="56">
        <v>0</v>
      </c>
      <c r="BW184" s="56">
        <v>0</v>
      </c>
      <c r="BX184" s="73" t="s">
        <v>1411</v>
      </c>
      <c r="BY184" s="73" t="s">
        <v>1412</v>
      </c>
      <c r="BZ184" s="73" t="s">
        <v>1413</v>
      </c>
      <c r="CA184" s="73" t="s">
        <v>1414</v>
      </c>
      <c r="CB184" s="110">
        <v>43378</v>
      </c>
      <c r="CC184" s="29">
        <v>107</v>
      </c>
      <c r="CD184" s="29">
        <v>115</v>
      </c>
      <c r="CE184" s="29" t="s">
        <v>1415</v>
      </c>
      <c r="CF184" s="29" t="s">
        <v>1416</v>
      </c>
      <c r="CG184" s="29" t="s">
        <v>1417</v>
      </c>
      <c r="CH184" s="29" t="s">
        <v>1418</v>
      </c>
      <c r="CI184" s="29"/>
      <c r="CJ184" s="29"/>
      <c r="CK184" s="29"/>
      <c r="CL184" s="29"/>
      <c r="CM184" s="29"/>
      <c r="CN184" s="29"/>
      <c r="CO184" s="29"/>
    </row>
    <row r="185" spans="1:93" s="42" customFormat="1" ht="131.25" customHeight="1" x14ac:dyDescent="0.25">
      <c r="A185" s="29" t="s">
        <v>416</v>
      </c>
      <c r="B185" s="73" t="s">
        <v>101</v>
      </c>
      <c r="C185" s="56" t="s">
        <v>417</v>
      </c>
      <c r="D185" s="56" t="s">
        <v>418</v>
      </c>
      <c r="E185" s="56" t="s">
        <v>424</v>
      </c>
      <c r="F185" s="56" t="s">
        <v>1351</v>
      </c>
      <c r="G185" s="29" t="s">
        <v>1352</v>
      </c>
      <c r="H185" s="29" t="s">
        <v>1404</v>
      </c>
      <c r="I185" s="137">
        <v>0.06</v>
      </c>
      <c r="J185" s="33" t="s">
        <v>108</v>
      </c>
      <c r="K185" s="33" t="s">
        <v>109</v>
      </c>
      <c r="L185" s="73" t="s">
        <v>1354</v>
      </c>
      <c r="M185" s="29"/>
      <c r="N185" s="29"/>
      <c r="O185" s="32"/>
      <c r="P185" s="32"/>
      <c r="Q185" s="141"/>
      <c r="R185" s="141"/>
      <c r="S185" s="141"/>
      <c r="T185" s="141">
        <v>1</v>
      </c>
      <c r="U185" s="141">
        <v>1</v>
      </c>
      <c r="V185" s="141">
        <v>1</v>
      </c>
      <c r="W185" s="141">
        <v>1</v>
      </c>
      <c r="X185" s="141">
        <v>1</v>
      </c>
      <c r="Y185" s="141">
        <v>1</v>
      </c>
      <c r="Z185" s="141">
        <v>1</v>
      </c>
      <c r="AA185" s="141">
        <v>1</v>
      </c>
      <c r="AB185" s="141">
        <v>1</v>
      </c>
      <c r="AC185" s="29" t="s">
        <v>1419</v>
      </c>
      <c r="AD185" s="133" t="s">
        <v>113</v>
      </c>
      <c r="AE185" s="34" t="s">
        <v>137</v>
      </c>
      <c r="AF185" s="29" t="s">
        <v>1420</v>
      </c>
      <c r="AG185" s="29"/>
      <c r="AH185" s="29"/>
      <c r="AI185" s="29"/>
      <c r="AJ185" s="29" t="s">
        <v>116</v>
      </c>
      <c r="AK185" s="29"/>
      <c r="AL185" s="29"/>
      <c r="AM185" s="29"/>
      <c r="AN185" s="29"/>
      <c r="AO185" s="29"/>
      <c r="AP185" s="29"/>
      <c r="AQ185" s="29"/>
      <c r="AR185" s="29"/>
      <c r="AS185" s="29"/>
      <c r="AT185" s="29"/>
      <c r="AU185" s="29"/>
      <c r="AV185" s="29"/>
      <c r="AW185" s="29"/>
      <c r="AX185" s="29"/>
      <c r="AY185" s="29"/>
      <c r="AZ185" s="52">
        <v>0</v>
      </c>
      <c r="BA185" s="52">
        <v>0</v>
      </c>
      <c r="BB185" s="32">
        <v>0.93043478260869561</v>
      </c>
      <c r="BC185" s="29">
        <v>0</v>
      </c>
      <c r="BD185" s="43">
        <v>0.93</v>
      </c>
      <c r="BE185" s="29"/>
      <c r="BF185" s="29"/>
      <c r="BG185" s="29"/>
      <c r="BH185" s="88">
        <v>1</v>
      </c>
      <c r="BI185" s="43">
        <v>0</v>
      </c>
      <c r="BJ185" s="43">
        <v>0</v>
      </c>
      <c r="BK185" s="32">
        <v>0.2326086956521739</v>
      </c>
      <c r="BL185" s="29">
        <v>0</v>
      </c>
      <c r="BM185" s="43">
        <v>0.2326086956521739</v>
      </c>
      <c r="BN185" s="55" t="s">
        <v>111</v>
      </c>
      <c r="BO185" s="56" t="s">
        <v>111</v>
      </c>
      <c r="BP185" s="56" t="s">
        <v>111</v>
      </c>
      <c r="BQ185" s="73" t="s">
        <v>111</v>
      </c>
      <c r="BR185" s="73" t="s">
        <v>111</v>
      </c>
      <c r="BS185" s="73" t="s">
        <v>111</v>
      </c>
      <c r="BT185" s="73" t="s">
        <v>111</v>
      </c>
      <c r="BU185" s="55">
        <v>43287</v>
      </c>
      <c r="BV185" s="56">
        <v>0</v>
      </c>
      <c r="BW185" s="56">
        <v>0</v>
      </c>
      <c r="BX185" s="73" t="s">
        <v>1411</v>
      </c>
      <c r="BY185" s="73" t="s">
        <v>1412</v>
      </c>
      <c r="BZ185" s="73" t="s">
        <v>1413</v>
      </c>
      <c r="CA185" s="73" t="s">
        <v>1414</v>
      </c>
      <c r="CB185" s="110">
        <v>43378</v>
      </c>
      <c r="CC185" s="29">
        <v>107</v>
      </c>
      <c r="CD185" s="29">
        <v>115</v>
      </c>
      <c r="CE185" s="29" t="s">
        <v>1415</v>
      </c>
      <c r="CF185" s="29" t="s">
        <v>1416</v>
      </c>
      <c r="CG185" s="29" t="s">
        <v>1417</v>
      </c>
      <c r="CH185" s="29" t="s">
        <v>1418</v>
      </c>
      <c r="CI185" s="29"/>
      <c r="CJ185" s="29"/>
      <c r="CK185" s="29"/>
      <c r="CL185" s="29"/>
      <c r="CM185" s="29"/>
      <c r="CN185" s="29"/>
      <c r="CO185" s="29"/>
    </row>
    <row r="186" spans="1:93" s="42" customFormat="1" ht="97.5" customHeight="1" x14ac:dyDescent="0.25">
      <c r="A186" s="85" t="s">
        <v>125</v>
      </c>
      <c r="B186" s="73" t="s">
        <v>101</v>
      </c>
      <c r="C186" s="56" t="s">
        <v>417</v>
      </c>
      <c r="D186" s="56" t="s">
        <v>418</v>
      </c>
      <c r="E186" s="56" t="s">
        <v>424</v>
      </c>
      <c r="F186" s="56" t="s">
        <v>1351</v>
      </c>
      <c r="G186" s="29" t="s">
        <v>1352</v>
      </c>
      <c r="H186" s="29" t="s">
        <v>1421</v>
      </c>
      <c r="I186" s="137">
        <v>0.12</v>
      </c>
      <c r="J186" s="33" t="s">
        <v>108</v>
      </c>
      <c r="K186" s="33" t="s">
        <v>109</v>
      </c>
      <c r="L186" s="73" t="s">
        <v>1354</v>
      </c>
      <c r="M186" s="29" t="s">
        <v>111</v>
      </c>
      <c r="N186" s="29" t="s">
        <v>111</v>
      </c>
      <c r="O186" s="32">
        <v>0.1</v>
      </c>
      <c r="P186" s="32">
        <v>0.4</v>
      </c>
      <c r="Q186" s="141">
        <v>1</v>
      </c>
      <c r="R186" s="141">
        <v>1</v>
      </c>
      <c r="S186" s="141">
        <v>1</v>
      </c>
      <c r="T186" s="141">
        <v>1</v>
      </c>
      <c r="U186" s="141">
        <v>1</v>
      </c>
      <c r="V186" s="141">
        <v>1</v>
      </c>
      <c r="W186" s="141">
        <v>1</v>
      </c>
      <c r="X186" s="141">
        <v>1</v>
      </c>
      <c r="Y186" s="141">
        <v>1</v>
      </c>
      <c r="Z186" s="141">
        <v>1</v>
      </c>
      <c r="AA186" s="141">
        <v>1</v>
      </c>
      <c r="AB186" s="141">
        <v>1</v>
      </c>
      <c r="AC186" s="32" t="s">
        <v>1422</v>
      </c>
      <c r="AD186" s="133" t="s">
        <v>113</v>
      </c>
      <c r="AE186" s="34" t="s">
        <v>137</v>
      </c>
      <c r="AF186" s="32" t="s">
        <v>1423</v>
      </c>
      <c r="AG186" s="29"/>
      <c r="AH186" s="29"/>
      <c r="AI186" s="29"/>
      <c r="AJ186" s="29" t="s">
        <v>116</v>
      </c>
      <c r="AK186" s="29"/>
      <c r="AL186" s="29" t="s">
        <v>116</v>
      </c>
      <c r="AM186" s="29" t="s">
        <v>116</v>
      </c>
      <c r="AN186" s="29"/>
      <c r="AO186" s="29"/>
      <c r="AP186" s="29"/>
      <c r="AQ186" s="29"/>
      <c r="AR186" s="29"/>
      <c r="AS186" s="29"/>
      <c r="AT186" s="29"/>
      <c r="AU186" s="29"/>
      <c r="AV186" s="29"/>
      <c r="AW186" s="29"/>
      <c r="AX186" s="29"/>
      <c r="AY186" s="29"/>
      <c r="AZ186" s="52">
        <v>0.83333333333333337</v>
      </c>
      <c r="BA186" s="52">
        <v>0.87628865979381443</v>
      </c>
      <c r="BB186" s="32">
        <v>0.8165137614678899</v>
      </c>
      <c r="BC186" s="29">
        <v>0</v>
      </c>
      <c r="BD186" s="43">
        <v>0.84204525153167931</v>
      </c>
      <c r="BE186" s="29"/>
      <c r="BF186" s="29"/>
      <c r="BG186" s="29"/>
      <c r="BH186" s="88">
        <v>1</v>
      </c>
      <c r="BI186" s="43">
        <v>0.20833333333333334</v>
      </c>
      <c r="BJ186" s="43">
        <v>0.21907216494845361</v>
      </c>
      <c r="BK186" s="32">
        <v>0.20412844036697247</v>
      </c>
      <c r="BL186" s="29">
        <v>0</v>
      </c>
      <c r="BM186" s="43">
        <v>0.63153393864875951</v>
      </c>
      <c r="BN186" s="55">
        <v>43196</v>
      </c>
      <c r="BO186" s="56">
        <v>30</v>
      </c>
      <c r="BP186" s="56">
        <v>36</v>
      </c>
      <c r="BQ186" s="73" t="s">
        <v>1424</v>
      </c>
      <c r="BR186" s="73" t="s">
        <v>1425</v>
      </c>
      <c r="BS186" s="73" t="s">
        <v>1426</v>
      </c>
      <c r="BT186" s="73" t="s">
        <v>304</v>
      </c>
      <c r="BU186" s="55">
        <v>43287</v>
      </c>
      <c r="BV186" s="56">
        <v>170</v>
      </c>
      <c r="BW186" s="56">
        <v>194</v>
      </c>
      <c r="BX186" s="73" t="s">
        <v>1427</v>
      </c>
      <c r="BY186" s="73" t="s">
        <v>1428</v>
      </c>
      <c r="BZ186" s="73" t="s">
        <v>1429</v>
      </c>
      <c r="CA186" s="73" t="s">
        <v>1430</v>
      </c>
      <c r="CB186" s="110">
        <v>43378</v>
      </c>
      <c r="CC186" s="29">
        <v>178</v>
      </c>
      <c r="CD186" s="29">
        <v>218</v>
      </c>
      <c r="CE186" s="29" t="s">
        <v>1431</v>
      </c>
      <c r="CF186" s="29" t="s">
        <v>1432</v>
      </c>
      <c r="CG186" s="29" t="s">
        <v>1433</v>
      </c>
      <c r="CH186" s="29" t="s">
        <v>1434</v>
      </c>
      <c r="CI186" s="29"/>
      <c r="CJ186" s="29"/>
      <c r="CK186" s="29"/>
      <c r="CL186" s="29"/>
      <c r="CM186" s="29"/>
      <c r="CN186" s="29"/>
      <c r="CO186" s="29"/>
    </row>
    <row r="187" spans="1:93" s="42" customFormat="1" ht="99.75" customHeight="1" x14ac:dyDescent="0.25">
      <c r="A187" s="85" t="s">
        <v>125</v>
      </c>
      <c r="B187" s="73" t="s">
        <v>101</v>
      </c>
      <c r="C187" s="56" t="s">
        <v>417</v>
      </c>
      <c r="D187" s="56" t="s">
        <v>418</v>
      </c>
      <c r="E187" s="56" t="s">
        <v>424</v>
      </c>
      <c r="F187" s="56" t="s">
        <v>1351</v>
      </c>
      <c r="G187" s="29" t="s">
        <v>1352</v>
      </c>
      <c r="H187" s="29" t="s">
        <v>1435</v>
      </c>
      <c r="I187" s="137">
        <v>0.12</v>
      </c>
      <c r="J187" s="33" t="s">
        <v>108</v>
      </c>
      <c r="K187" s="33" t="s">
        <v>109</v>
      </c>
      <c r="L187" s="73" t="s">
        <v>1354</v>
      </c>
      <c r="M187" s="29" t="s">
        <v>111</v>
      </c>
      <c r="N187" s="29" t="s">
        <v>111</v>
      </c>
      <c r="O187" s="32">
        <v>0.1</v>
      </c>
      <c r="P187" s="32">
        <v>0.4</v>
      </c>
      <c r="Q187" s="141">
        <v>1</v>
      </c>
      <c r="R187" s="141">
        <v>1</v>
      </c>
      <c r="S187" s="141">
        <v>1</v>
      </c>
      <c r="T187" s="141">
        <v>1</v>
      </c>
      <c r="U187" s="141">
        <v>1</v>
      </c>
      <c r="V187" s="141">
        <v>1</v>
      </c>
      <c r="W187" s="141">
        <v>1</v>
      </c>
      <c r="X187" s="141">
        <v>1</v>
      </c>
      <c r="Y187" s="141">
        <v>1</v>
      </c>
      <c r="Z187" s="141">
        <v>1</v>
      </c>
      <c r="AA187" s="141">
        <v>1</v>
      </c>
      <c r="AB187" s="141">
        <v>1</v>
      </c>
      <c r="AC187" s="32" t="s">
        <v>1436</v>
      </c>
      <c r="AD187" s="133" t="s">
        <v>113</v>
      </c>
      <c r="AE187" s="34" t="s">
        <v>137</v>
      </c>
      <c r="AF187" s="32" t="s">
        <v>1437</v>
      </c>
      <c r="AG187" s="29"/>
      <c r="AH187" s="29"/>
      <c r="AI187" s="29"/>
      <c r="AJ187" s="29" t="s">
        <v>116</v>
      </c>
      <c r="AK187" s="29"/>
      <c r="AL187" s="29" t="s">
        <v>116</v>
      </c>
      <c r="AM187" s="29" t="s">
        <v>116</v>
      </c>
      <c r="AN187" s="29"/>
      <c r="AO187" s="29"/>
      <c r="AP187" s="29"/>
      <c r="AQ187" s="29"/>
      <c r="AR187" s="29"/>
      <c r="AS187" s="29"/>
      <c r="AT187" s="29"/>
      <c r="AU187" s="29"/>
      <c r="AV187" s="29"/>
      <c r="AW187" s="29"/>
      <c r="AX187" s="29"/>
      <c r="AY187" s="29"/>
      <c r="AZ187" s="52">
        <v>0</v>
      </c>
      <c r="BA187" s="52">
        <v>0.84848484848484851</v>
      </c>
      <c r="BB187" s="32">
        <v>0.58823529411764708</v>
      </c>
      <c r="BC187" s="29">
        <v>0</v>
      </c>
      <c r="BD187" s="43">
        <v>0.47890671420083186</v>
      </c>
      <c r="BE187" s="29"/>
      <c r="BF187" s="29"/>
      <c r="BG187" s="29"/>
      <c r="BH187" s="88">
        <v>1</v>
      </c>
      <c r="BI187" s="43">
        <v>0</v>
      </c>
      <c r="BJ187" s="43">
        <v>0.21212121212121213</v>
      </c>
      <c r="BK187" s="32">
        <v>0.14705882352941177</v>
      </c>
      <c r="BL187" s="29">
        <v>0</v>
      </c>
      <c r="BM187" s="43">
        <v>0.3591800356506239</v>
      </c>
      <c r="BN187" s="55">
        <v>43196</v>
      </c>
      <c r="BO187" s="56">
        <v>0</v>
      </c>
      <c r="BP187" s="56">
        <v>0</v>
      </c>
      <c r="BQ187" s="73" t="s">
        <v>1438</v>
      </c>
      <c r="BR187" s="73" t="s">
        <v>304</v>
      </c>
      <c r="BS187" s="73" t="s">
        <v>304</v>
      </c>
      <c r="BT187" s="73" t="s">
        <v>1439</v>
      </c>
      <c r="BU187" s="55">
        <v>43287</v>
      </c>
      <c r="BV187" s="56">
        <v>28</v>
      </c>
      <c r="BW187" s="56">
        <v>33</v>
      </c>
      <c r="BX187" s="73" t="s">
        <v>1440</v>
      </c>
      <c r="BY187" s="73" t="s">
        <v>1441</v>
      </c>
      <c r="BZ187" s="73" t="s">
        <v>1442</v>
      </c>
      <c r="CA187" s="73" t="s">
        <v>1443</v>
      </c>
      <c r="CB187" s="110">
        <v>43378</v>
      </c>
      <c r="CC187" s="29">
        <v>10</v>
      </c>
      <c r="CD187" s="29">
        <v>17</v>
      </c>
      <c r="CE187" s="29" t="s">
        <v>1444</v>
      </c>
      <c r="CF187" s="29" t="s">
        <v>1432</v>
      </c>
      <c r="CG187" s="29" t="s">
        <v>1445</v>
      </c>
      <c r="CH187" s="29" t="s">
        <v>1443</v>
      </c>
      <c r="CI187" s="29"/>
      <c r="CJ187" s="29"/>
      <c r="CK187" s="29"/>
      <c r="CL187" s="29"/>
      <c r="CM187" s="29"/>
      <c r="CN187" s="29"/>
      <c r="CO187" s="29"/>
    </row>
    <row r="188" spans="1:93" s="42" customFormat="1" ht="96.75" customHeight="1" x14ac:dyDescent="0.25">
      <c r="A188" s="29" t="s">
        <v>416</v>
      </c>
      <c r="B188" s="73" t="s">
        <v>101</v>
      </c>
      <c r="C188" s="56" t="s">
        <v>417</v>
      </c>
      <c r="D188" s="56" t="s">
        <v>418</v>
      </c>
      <c r="E188" s="56" t="s">
        <v>424</v>
      </c>
      <c r="F188" s="56" t="s">
        <v>1351</v>
      </c>
      <c r="G188" s="56" t="s">
        <v>1446</v>
      </c>
      <c r="H188" s="29" t="s">
        <v>1447</v>
      </c>
      <c r="I188" s="137">
        <v>0.24</v>
      </c>
      <c r="J188" s="33" t="s">
        <v>108</v>
      </c>
      <c r="K188" s="33" t="s">
        <v>109</v>
      </c>
      <c r="L188" s="73" t="s">
        <v>1354</v>
      </c>
      <c r="M188" s="29"/>
      <c r="N188" s="29"/>
      <c r="O188" s="29"/>
      <c r="P188" s="29"/>
      <c r="Q188" s="90"/>
      <c r="R188" s="90"/>
      <c r="S188" s="90"/>
      <c r="T188" s="90"/>
      <c r="U188" s="90"/>
      <c r="V188" s="90"/>
      <c r="W188" s="90"/>
      <c r="X188" s="77"/>
      <c r="Y188" s="90"/>
      <c r="Z188" s="90"/>
      <c r="AA188" s="90"/>
      <c r="AB188" s="90">
        <v>1</v>
      </c>
      <c r="AC188" s="32" t="s">
        <v>1448</v>
      </c>
      <c r="AD188" s="133" t="s">
        <v>113</v>
      </c>
      <c r="AE188" s="34" t="s">
        <v>114</v>
      </c>
      <c r="AF188" s="32" t="s">
        <v>1449</v>
      </c>
      <c r="AG188" s="29"/>
      <c r="AH188" s="29"/>
      <c r="AI188" s="29"/>
      <c r="AJ188" s="29" t="s">
        <v>116</v>
      </c>
      <c r="AK188" s="29"/>
      <c r="AL188" s="29"/>
      <c r="AM188" s="29" t="s">
        <v>116</v>
      </c>
      <c r="AN188" s="29"/>
      <c r="AO188" s="29"/>
      <c r="AP188" s="29"/>
      <c r="AQ188" s="29"/>
      <c r="AR188" s="29"/>
      <c r="AS188" s="29"/>
      <c r="AT188" s="29"/>
      <c r="AU188" s="29"/>
      <c r="AV188" s="29"/>
      <c r="AW188" s="29"/>
      <c r="AX188" s="29"/>
      <c r="AY188" s="29"/>
      <c r="AZ188" s="52">
        <v>0</v>
      </c>
      <c r="BA188" s="52">
        <v>0</v>
      </c>
      <c r="BB188" s="32">
        <v>0</v>
      </c>
      <c r="BC188" s="29">
        <v>0</v>
      </c>
      <c r="BD188" s="43">
        <v>0</v>
      </c>
      <c r="BE188" s="29"/>
      <c r="BF188" s="29"/>
      <c r="BG188" s="29"/>
      <c r="BH188" s="142">
        <v>1</v>
      </c>
      <c r="BI188" s="43">
        <v>0</v>
      </c>
      <c r="BJ188" s="43">
        <v>0</v>
      </c>
      <c r="BK188" s="32">
        <v>0</v>
      </c>
      <c r="BL188" s="29">
        <v>0</v>
      </c>
      <c r="BM188" s="43">
        <v>0</v>
      </c>
      <c r="BN188" s="55">
        <v>43196</v>
      </c>
      <c r="BO188" s="56"/>
      <c r="BP188" s="56"/>
      <c r="BQ188" s="73" t="s">
        <v>304</v>
      </c>
      <c r="BR188" s="73" t="s">
        <v>304</v>
      </c>
      <c r="BS188" s="73" t="s">
        <v>304</v>
      </c>
      <c r="BT188" s="73" t="s">
        <v>1450</v>
      </c>
      <c r="BU188" s="55">
        <v>43287</v>
      </c>
      <c r="BV188" s="56">
        <v>0</v>
      </c>
      <c r="BW188" s="56">
        <v>0</v>
      </c>
      <c r="BX188" s="73" t="s">
        <v>1451</v>
      </c>
      <c r="BY188" s="73" t="s">
        <v>1381</v>
      </c>
      <c r="BZ188" s="73" t="s">
        <v>1452</v>
      </c>
      <c r="CA188" s="73" t="s">
        <v>1453</v>
      </c>
      <c r="CB188" s="110">
        <v>43378</v>
      </c>
      <c r="CC188" s="29">
        <v>0</v>
      </c>
      <c r="CD188" s="29">
        <v>0</v>
      </c>
      <c r="CE188" s="29" t="s">
        <v>1454</v>
      </c>
      <c r="CF188" s="29" t="s">
        <v>1455</v>
      </c>
      <c r="CG188" s="29" t="s">
        <v>1456</v>
      </c>
      <c r="CH188" s="29" t="s">
        <v>1457</v>
      </c>
      <c r="CI188" s="29"/>
      <c r="CJ188" s="29"/>
      <c r="CK188" s="29"/>
      <c r="CL188" s="29"/>
      <c r="CM188" s="29"/>
      <c r="CN188" s="29"/>
      <c r="CO188" s="29"/>
    </row>
    <row r="189" spans="1:93" s="42" customFormat="1" ht="250.5" customHeight="1" x14ac:dyDescent="0.25">
      <c r="A189" s="85" t="s">
        <v>125</v>
      </c>
      <c r="B189" s="73" t="s">
        <v>433</v>
      </c>
      <c r="C189" s="56" t="s">
        <v>102</v>
      </c>
      <c r="D189" s="56" t="s">
        <v>103</v>
      </c>
      <c r="E189" s="56" t="s">
        <v>190</v>
      </c>
      <c r="F189" s="56" t="s">
        <v>353</v>
      </c>
      <c r="G189" s="56" t="s">
        <v>1458</v>
      </c>
      <c r="H189" s="56" t="s">
        <v>1459</v>
      </c>
      <c r="I189" s="30">
        <v>0.25</v>
      </c>
      <c r="J189" s="33" t="s">
        <v>108</v>
      </c>
      <c r="K189" s="33" t="s">
        <v>109</v>
      </c>
      <c r="L189" s="29" t="s">
        <v>763</v>
      </c>
      <c r="M189" s="29"/>
      <c r="N189" s="29"/>
      <c r="O189" s="29"/>
      <c r="P189" s="29"/>
      <c r="Q189" s="87">
        <v>8.3299999999999999E-2</v>
      </c>
      <c r="R189" s="87">
        <v>8.3299999999999999E-2</v>
      </c>
      <c r="S189" s="87">
        <v>8.3299999999999999E-2</v>
      </c>
      <c r="T189" s="87">
        <v>8.3299999999999999E-2</v>
      </c>
      <c r="U189" s="87">
        <v>8.3299999999999999E-2</v>
      </c>
      <c r="V189" s="87">
        <v>8.3299999999999999E-2</v>
      </c>
      <c r="W189" s="87">
        <v>8.3299999999999999E-2</v>
      </c>
      <c r="X189" s="87">
        <v>8.3299999999999999E-2</v>
      </c>
      <c r="Y189" s="87">
        <v>8.3299999999999999E-2</v>
      </c>
      <c r="Z189" s="87">
        <v>8.3299999999999999E-2</v>
      </c>
      <c r="AA189" s="87">
        <v>8.3299999999999999E-2</v>
      </c>
      <c r="AB189" s="87">
        <v>8.3299999999999999E-2</v>
      </c>
      <c r="AC189" s="90" t="s">
        <v>1460</v>
      </c>
      <c r="AD189" s="33" t="s">
        <v>113</v>
      </c>
      <c r="AE189" s="33" t="s">
        <v>137</v>
      </c>
      <c r="AF189" s="90" t="s">
        <v>1461</v>
      </c>
      <c r="AG189" s="29"/>
      <c r="AH189" s="29"/>
      <c r="AI189" s="29"/>
      <c r="AJ189" s="29" t="s">
        <v>116</v>
      </c>
      <c r="AK189" s="29"/>
      <c r="AL189" s="29"/>
      <c r="AM189" s="29" t="s">
        <v>116</v>
      </c>
      <c r="AN189" s="29"/>
      <c r="AO189" s="29"/>
      <c r="AP189" s="29"/>
      <c r="AQ189" s="29"/>
      <c r="AR189" s="29"/>
      <c r="AS189" s="29"/>
      <c r="AT189" s="29"/>
      <c r="AU189" s="29"/>
      <c r="AV189" s="29"/>
      <c r="AW189" s="29"/>
      <c r="AX189" s="29"/>
      <c r="AY189" s="29"/>
      <c r="AZ189" s="52">
        <v>0.99052074356764741</v>
      </c>
      <c r="BA189" s="52">
        <v>1</v>
      </c>
      <c r="BB189" s="52">
        <v>0.98480090440899382</v>
      </c>
      <c r="BC189" s="29">
        <v>0</v>
      </c>
      <c r="BD189" s="43">
        <v>0.99177388265888045</v>
      </c>
      <c r="BE189" s="29"/>
      <c r="BF189" s="29"/>
      <c r="BG189" s="29"/>
      <c r="BH189" s="43">
        <v>1</v>
      </c>
      <c r="BI189" s="43">
        <v>0.24763018589191185</v>
      </c>
      <c r="BJ189" s="43">
        <v>0.25</v>
      </c>
      <c r="BK189" s="43">
        <v>0.24620022610224845</v>
      </c>
      <c r="BL189" s="29">
        <v>0</v>
      </c>
      <c r="BM189" s="43">
        <v>0.74383041199416033</v>
      </c>
      <c r="BN189" s="55">
        <v>43196</v>
      </c>
      <c r="BO189" s="56">
        <v>8046</v>
      </c>
      <c r="BP189" s="56">
        <v>8123</v>
      </c>
      <c r="BQ189" s="73" t="s">
        <v>1462</v>
      </c>
      <c r="BR189" s="73" t="s">
        <v>1463</v>
      </c>
      <c r="BS189" s="73" t="s">
        <v>1464</v>
      </c>
      <c r="BT189" s="73" t="s">
        <v>1465</v>
      </c>
      <c r="BU189" s="55">
        <v>43286</v>
      </c>
      <c r="BV189" s="56">
        <v>5328</v>
      </c>
      <c r="BW189" s="56">
        <v>5328</v>
      </c>
      <c r="BX189" s="73" t="s">
        <v>1466</v>
      </c>
      <c r="BY189" s="73" t="s">
        <v>1467</v>
      </c>
      <c r="BZ189" s="73" t="s">
        <v>1468</v>
      </c>
      <c r="CA189" s="73" t="s">
        <v>1469</v>
      </c>
      <c r="CB189" s="40">
        <v>43377</v>
      </c>
      <c r="CC189" s="29">
        <v>7840</v>
      </c>
      <c r="CD189" s="29">
        <v>7961</v>
      </c>
      <c r="CE189" s="29" t="s">
        <v>1470</v>
      </c>
      <c r="CF189" s="29" t="s">
        <v>1471</v>
      </c>
      <c r="CG189" s="29" t="s">
        <v>1472</v>
      </c>
      <c r="CH189" s="29" t="s">
        <v>1473</v>
      </c>
      <c r="CI189" s="29"/>
      <c r="CJ189" s="29"/>
      <c r="CK189" s="29"/>
      <c r="CL189" s="29"/>
      <c r="CM189" s="29"/>
      <c r="CN189" s="29"/>
      <c r="CO189" s="29"/>
    </row>
    <row r="190" spans="1:93" s="42" customFormat="1" ht="177" customHeight="1" x14ac:dyDescent="0.25">
      <c r="A190" s="85" t="s">
        <v>125</v>
      </c>
      <c r="B190" s="73" t="s">
        <v>433</v>
      </c>
      <c r="C190" s="56" t="s">
        <v>102</v>
      </c>
      <c r="D190" s="56" t="s">
        <v>103</v>
      </c>
      <c r="E190" s="56" t="s">
        <v>190</v>
      </c>
      <c r="F190" s="56" t="s">
        <v>353</v>
      </c>
      <c r="G190" s="56" t="s">
        <v>1458</v>
      </c>
      <c r="H190" s="56" t="s">
        <v>1474</v>
      </c>
      <c r="I190" s="30">
        <v>0.25</v>
      </c>
      <c r="J190" s="33" t="s">
        <v>108</v>
      </c>
      <c r="K190" s="33" t="s">
        <v>109</v>
      </c>
      <c r="L190" s="29" t="s">
        <v>763</v>
      </c>
      <c r="M190" s="29"/>
      <c r="N190" s="29"/>
      <c r="O190" s="29"/>
      <c r="P190" s="29"/>
      <c r="Q190" s="138">
        <v>1</v>
      </c>
      <c r="R190" s="138">
        <v>1</v>
      </c>
      <c r="S190" s="138">
        <v>1</v>
      </c>
      <c r="T190" s="138">
        <v>1</v>
      </c>
      <c r="U190" s="138">
        <v>1</v>
      </c>
      <c r="V190" s="138"/>
      <c r="W190" s="138">
        <v>2</v>
      </c>
      <c r="X190" s="138">
        <v>1</v>
      </c>
      <c r="Y190" s="138">
        <v>0</v>
      </c>
      <c r="Z190" s="138">
        <v>2</v>
      </c>
      <c r="AA190" s="138">
        <v>1</v>
      </c>
      <c r="AB190" s="138">
        <v>1</v>
      </c>
      <c r="AC190" s="90" t="s">
        <v>1475</v>
      </c>
      <c r="AD190" s="33" t="s">
        <v>113</v>
      </c>
      <c r="AE190" s="34" t="s">
        <v>114</v>
      </c>
      <c r="AF190" s="90" t="s">
        <v>1476</v>
      </c>
      <c r="AG190" s="29"/>
      <c r="AH190" s="29"/>
      <c r="AI190" s="29"/>
      <c r="AJ190" s="29" t="s">
        <v>116</v>
      </c>
      <c r="AK190" s="29"/>
      <c r="AL190" s="29"/>
      <c r="AM190" s="29" t="s">
        <v>116</v>
      </c>
      <c r="AN190" s="29"/>
      <c r="AO190" s="29"/>
      <c r="AP190" s="29"/>
      <c r="AQ190" s="29"/>
      <c r="AR190" s="29"/>
      <c r="AS190" s="29"/>
      <c r="AT190" s="29"/>
      <c r="AU190" s="29"/>
      <c r="AV190" s="29"/>
      <c r="AW190" s="29"/>
      <c r="AX190" s="29"/>
      <c r="AY190" s="29"/>
      <c r="AZ190" s="52">
        <v>0.66666666666666663</v>
      </c>
      <c r="BA190" s="52">
        <v>1</v>
      </c>
      <c r="BB190" s="29">
        <v>1</v>
      </c>
      <c r="BC190" s="29">
        <v>0</v>
      </c>
      <c r="BD190" s="43">
        <v>0.88888888888888884</v>
      </c>
      <c r="BE190" s="29"/>
      <c r="BF190" s="29"/>
      <c r="BG190" s="29"/>
      <c r="BH190" s="138">
        <v>12</v>
      </c>
      <c r="BI190" s="43">
        <v>0.16666666666666666</v>
      </c>
      <c r="BJ190" s="43">
        <v>0.16666666666666666</v>
      </c>
      <c r="BK190" s="43">
        <v>0.25</v>
      </c>
      <c r="BL190" s="29">
        <v>0</v>
      </c>
      <c r="BM190" s="43">
        <v>0.58333333333333326</v>
      </c>
      <c r="BN190" s="55">
        <v>43196</v>
      </c>
      <c r="BO190" s="56">
        <v>2</v>
      </c>
      <c r="BP190" s="56">
        <v>3</v>
      </c>
      <c r="BQ190" s="73" t="s">
        <v>1477</v>
      </c>
      <c r="BR190" s="73" t="s">
        <v>1478</v>
      </c>
      <c r="BS190" s="73" t="s">
        <v>1479</v>
      </c>
      <c r="BT190" s="73" t="s">
        <v>1480</v>
      </c>
      <c r="BU190" s="55">
        <v>43286</v>
      </c>
      <c r="BV190" s="56">
        <v>2</v>
      </c>
      <c r="BW190" s="56">
        <v>2</v>
      </c>
      <c r="BX190" s="73" t="s">
        <v>1481</v>
      </c>
      <c r="BY190" s="73" t="s">
        <v>1478</v>
      </c>
      <c r="BZ190" s="73" t="s">
        <v>1482</v>
      </c>
      <c r="CA190" s="73" t="s">
        <v>1483</v>
      </c>
      <c r="CB190" s="40">
        <v>43377</v>
      </c>
      <c r="CC190" s="29">
        <v>3</v>
      </c>
      <c r="CD190" s="29">
        <v>3</v>
      </c>
      <c r="CE190" s="29" t="s">
        <v>1484</v>
      </c>
      <c r="CF190" s="29" t="s">
        <v>1478</v>
      </c>
      <c r="CG190" s="29" t="s">
        <v>1485</v>
      </c>
      <c r="CH190" s="29" t="s">
        <v>1486</v>
      </c>
      <c r="CI190" s="29"/>
      <c r="CJ190" s="29"/>
      <c r="CK190" s="29"/>
      <c r="CL190" s="29"/>
      <c r="CM190" s="29"/>
      <c r="CN190" s="29"/>
      <c r="CO190" s="29"/>
    </row>
    <row r="191" spans="1:93" s="42" customFormat="1" ht="201.75" customHeight="1" x14ac:dyDescent="0.25">
      <c r="A191" s="85" t="s">
        <v>125</v>
      </c>
      <c r="B191" s="73" t="s">
        <v>433</v>
      </c>
      <c r="C191" s="56" t="s">
        <v>102</v>
      </c>
      <c r="D191" s="56" t="s">
        <v>103</v>
      </c>
      <c r="E191" s="56" t="s">
        <v>352</v>
      </c>
      <c r="F191" s="56" t="s">
        <v>353</v>
      </c>
      <c r="G191" s="56" t="s">
        <v>1458</v>
      </c>
      <c r="H191" s="56" t="s">
        <v>1487</v>
      </c>
      <c r="I191" s="30">
        <v>0.25</v>
      </c>
      <c r="J191" s="33" t="s">
        <v>108</v>
      </c>
      <c r="K191" s="33" t="s">
        <v>109</v>
      </c>
      <c r="L191" s="29" t="s">
        <v>763</v>
      </c>
      <c r="M191" s="29"/>
      <c r="N191" s="29"/>
      <c r="O191" s="29"/>
      <c r="P191" s="29"/>
      <c r="Q191" s="138">
        <v>1</v>
      </c>
      <c r="R191" s="138">
        <v>1</v>
      </c>
      <c r="S191" s="138">
        <v>1</v>
      </c>
      <c r="T191" s="138">
        <v>1</v>
      </c>
      <c r="U191" s="138">
        <v>1</v>
      </c>
      <c r="V191" s="138">
        <v>1</v>
      </c>
      <c r="W191" s="138">
        <v>1</v>
      </c>
      <c r="X191" s="138">
        <v>1</v>
      </c>
      <c r="Y191" s="138">
        <v>1</v>
      </c>
      <c r="Z191" s="138">
        <v>1</v>
      </c>
      <c r="AA191" s="138">
        <v>1</v>
      </c>
      <c r="AB191" s="138">
        <v>1</v>
      </c>
      <c r="AC191" s="90" t="s">
        <v>1488</v>
      </c>
      <c r="AD191" s="33" t="s">
        <v>113</v>
      </c>
      <c r="AE191" s="34" t="s">
        <v>114</v>
      </c>
      <c r="AF191" s="90" t="s">
        <v>1489</v>
      </c>
      <c r="AG191" s="29"/>
      <c r="AH191" s="29"/>
      <c r="AI191" s="29"/>
      <c r="AJ191" s="29" t="s">
        <v>116</v>
      </c>
      <c r="AK191" s="29"/>
      <c r="AL191" s="29"/>
      <c r="AM191" s="29" t="s">
        <v>116</v>
      </c>
      <c r="AN191" s="29"/>
      <c r="AO191" s="29"/>
      <c r="AP191" s="29"/>
      <c r="AQ191" s="29"/>
      <c r="AR191" s="29"/>
      <c r="AS191" s="29"/>
      <c r="AT191" s="29"/>
      <c r="AU191" s="29"/>
      <c r="AV191" s="29"/>
      <c r="AW191" s="29"/>
      <c r="AX191" s="29"/>
      <c r="AY191" s="29"/>
      <c r="AZ191" s="52">
        <v>1</v>
      </c>
      <c r="BA191" s="52">
        <v>1</v>
      </c>
      <c r="BB191" s="29">
        <v>1</v>
      </c>
      <c r="BC191" s="29">
        <v>0</v>
      </c>
      <c r="BD191" s="43">
        <v>1</v>
      </c>
      <c r="BE191" s="29"/>
      <c r="BF191" s="29"/>
      <c r="BG191" s="29"/>
      <c r="BH191" s="138">
        <v>12</v>
      </c>
      <c r="BI191" s="43">
        <v>0.25</v>
      </c>
      <c r="BJ191" s="43">
        <v>0.25</v>
      </c>
      <c r="BK191" s="43">
        <v>0.25</v>
      </c>
      <c r="BL191" s="29">
        <v>0</v>
      </c>
      <c r="BM191" s="43">
        <v>0.75</v>
      </c>
      <c r="BN191" s="55">
        <v>43193</v>
      </c>
      <c r="BO191" s="56">
        <v>3</v>
      </c>
      <c r="BP191" s="56">
        <v>3</v>
      </c>
      <c r="BQ191" s="73" t="s">
        <v>1490</v>
      </c>
      <c r="BR191" s="73" t="s">
        <v>1491</v>
      </c>
      <c r="BS191" s="73" t="s">
        <v>1492</v>
      </c>
      <c r="BT191" s="73" t="s">
        <v>1493</v>
      </c>
      <c r="BU191" s="55">
        <v>43286</v>
      </c>
      <c r="BV191" s="56">
        <v>3</v>
      </c>
      <c r="BW191" s="56">
        <v>3</v>
      </c>
      <c r="BX191" s="29" t="s">
        <v>1494</v>
      </c>
      <c r="BY191" s="29" t="s">
        <v>769</v>
      </c>
      <c r="BZ191" s="143" t="s">
        <v>1495</v>
      </c>
      <c r="CA191" s="29" t="s">
        <v>771</v>
      </c>
      <c r="CB191" s="40">
        <v>43374</v>
      </c>
      <c r="CC191" s="29">
        <v>3</v>
      </c>
      <c r="CD191" s="29">
        <v>3</v>
      </c>
      <c r="CE191" s="29" t="s">
        <v>1496</v>
      </c>
      <c r="CF191" s="29" t="s">
        <v>1497</v>
      </c>
      <c r="CG191" s="29" t="s">
        <v>1498</v>
      </c>
      <c r="CH191" s="29" t="s">
        <v>1499</v>
      </c>
      <c r="CI191" s="29"/>
      <c r="CJ191" s="29"/>
      <c r="CK191" s="29"/>
      <c r="CL191" s="29"/>
      <c r="CM191" s="29"/>
      <c r="CN191" s="29"/>
      <c r="CO191" s="29"/>
    </row>
    <row r="192" spans="1:93" s="42" customFormat="1" ht="116.25" customHeight="1" x14ac:dyDescent="0.25">
      <c r="A192" s="85" t="s">
        <v>125</v>
      </c>
      <c r="B192" s="73" t="s">
        <v>433</v>
      </c>
      <c r="C192" s="56" t="s">
        <v>102</v>
      </c>
      <c r="D192" s="56" t="s">
        <v>103</v>
      </c>
      <c r="E192" s="56" t="s">
        <v>104</v>
      </c>
      <c r="F192" s="56" t="s">
        <v>353</v>
      </c>
      <c r="G192" s="56" t="s">
        <v>1500</v>
      </c>
      <c r="H192" s="135" t="s">
        <v>1501</v>
      </c>
      <c r="I192" s="30">
        <v>0.25</v>
      </c>
      <c r="J192" s="33" t="s">
        <v>108</v>
      </c>
      <c r="K192" s="33" t="s">
        <v>109</v>
      </c>
      <c r="L192" s="29" t="s">
        <v>763</v>
      </c>
      <c r="M192" s="32">
        <v>0.95</v>
      </c>
      <c r="N192" s="32">
        <v>0.95</v>
      </c>
      <c r="O192" s="32">
        <v>0.95</v>
      </c>
      <c r="P192" s="32">
        <v>0.95</v>
      </c>
      <c r="Q192" s="87">
        <v>0.95</v>
      </c>
      <c r="R192" s="87">
        <v>0.95</v>
      </c>
      <c r="S192" s="87">
        <v>0.95</v>
      </c>
      <c r="T192" s="87">
        <v>0.95</v>
      </c>
      <c r="U192" s="87">
        <v>0.95</v>
      </c>
      <c r="V192" s="87">
        <v>0.95</v>
      </c>
      <c r="W192" s="87">
        <v>0.95</v>
      </c>
      <c r="X192" s="87">
        <v>0.95</v>
      </c>
      <c r="Y192" s="87">
        <v>0.95</v>
      </c>
      <c r="Z192" s="87">
        <v>0.95</v>
      </c>
      <c r="AA192" s="87">
        <v>0.95</v>
      </c>
      <c r="AB192" s="87">
        <v>0.95</v>
      </c>
      <c r="AC192" s="90" t="s">
        <v>1502</v>
      </c>
      <c r="AD192" s="33" t="s">
        <v>113</v>
      </c>
      <c r="AE192" s="33" t="s">
        <v>137</v>
      </c>
      <c r="AF192" s="90" t="s">
        <v>1503</v>
      </c>
      <c r="AG192" s="29"/>
      <c r="AH192" s="29"/>
      <c r="AI192" s="29"/>
      <c r="AJ192" s="29" t="s">
        <v>116</v>
      </c>
      <c r="AK192" s="29"/>
      <c r="AL192" s="29" t="s">
        <v>116</v>
      </c>
      <c r="AM192" s="29" t="s">
        <v>116</v>
      </c>
      <c r="AN192" s="29"/>
      <c r="AO192" s="29"/>
      <c r="AP192" s="29"/>
      <c r="AQ192" s="29"/>
      <c r="AR192" s="29"/>
      <c r="AS192" s="29"/>
      <c r="AT192" s="29"/>
      <c r="AU192" s="29"/>
      <c r="AV192" s="29"/>
      <c r="AW192" s="29"/>
      <c r="AX192" s="29"/>
      <c r="AY192" s="29"/>
      <c r="AZ192" s="52">
        <v>0.93656020419597652</v>
      </c>
      <c r="BA192" s="52">
        <v>0.95867201396056534</v>
      </c>
      <c r="BB192" s="32">
        <v>0.99954062593536575</v>
      </c>
      <c r="BC192" s="29">
        <v>0</v>
      </c>
      <c r="BD192" s="43">
        <v>0.96492428136396924</v>
      </c>
      <c r="BE192" s="29"/>
      <c r="BF192" s="29"/>
      <c r="BG192" s="29"/>
      <c r="BH192" s="43">
        <v>0.95</v>
      </c>
      <c r="BI192" s="43">
        <v>0.22243304849654441</v>
      </c>
      <c r="BJ192" s="43">
        <v>0.22768460331563425</v>
      </c>
      <c r="BK192" s="43">
        <v>0.23739089865964935</v>
      </c>
      <c r="BL192" s="29">
        <v>0</v>
      </c>
      <c r="BM192" s="43">
        <v>0.68750855047182802</v>
      </c>
      <c r="BN192" s="55">
        <v>43194</v>
      </c>
      <c r="BO192" s="62">
        <v>106668103438.8</v>
      </c>
      <c r="BP192" s="62">
        <v>113893482726.37</v>
      </c>
      <c r="BQ192" s="73" t="s">
        <v>1504</v>
      </c>
      <c r="BR192" s="73" t="s">
        <v>1505</v>
      </c>
      <c r="BS192" s="73" t="s">
        <v>1506</v>
      </c>
      <c r="BT192" s="73" t="s">
        <v>1507</v>
      </c>
      <c r="BU192" s="55">
        <v>43286</v>
      </c>
      <c r="BV192" s="144">
        <v>156932037971.06</v>
      </c>
      <c r="BW192" s="144">
        <v>163697318463.20001</v>
      </c>
      <c r="BX192" s="29" t="s">
        <v>1508</v>
      </c>
      <c r="BY192" s="29" t="s">
        <v>1505</v>
      </c>
      <c r="BZ192" s="29" t="s">
        <v>1509</v>
      </c>
      <c r="CA192" s="29" t="s">
        <v>1190</v>
      </c>
      <c r="CB192" s="40">
        <v>43375</v>
      </c>
      <c r="CC192" s="106">
        <v>194447910427.14001</v>
      </c>
      <c r="CD192" s="106">
        <v>194537275806.25</v>
      </c>
      <c r="CE192" s="29" t="s">
        <v>1510</v>
      </c>
      <c r="CF192" s="29" t="s">
        <v>1511</v>
      </c>
      <c r="CG192" s="29" t="s">
        <v>1512</v>
      </c>
      <c r="CH192" s="29" t="s">
        <v>1513</v>
      </c>
      <c r="CI192" s="29"/>
      <c r="CJ192" s="29"/>
      <c r="CK192" s="29"/>
      <c r="CL192" s="29"/>
      <c r="CM192" s="29"/>
      <c r="CN192" s="29"/>
      <c r="CO192" s="29"/>
    </row>
    <row r="193" spans="1:93" s="42" customFormat="1" ht="116.25" customHeight="1" x14ac:dyDescent="0.25">
      <c r="A193" s="51" t="s">
        <v>100</v>
      </c>
      <c r="B193" s="51" t="s">
        <v>433</v>
      </c>
      <c r="C193" s="51" t="s">
        <v>102</v>
      </c>
      <c r="D193" s="51" t="s">
        <v>103</v>
      </c>
      <c r="E193" s="29" t="s">
        <v>352</v>
      </c>
      <c r="F193" s="130" t="s">
        <v>353</v>
      </c>
      <c r="G193" s="130" t="s">
        <v>1514</v>
      </c>
      <c r="H193" s="135"/>
      <c r="I193" s="30"/>
      <c r="J193" s="33" t="s">
        <v>108</v>
      </c>
      <c r="K193" s="33" t="s">
        <v>109</v>
      </c>
      <c r="L193" s="29" t="s">
        <v>763</v>
      </c>
      <c r="M193" s="32">
        <v>1</v>
      </c>
      <c r="N193" s="32">
        <v>1</v>
      </c>
      <c r="O193" s="32">
        <v>1</v>
      </c>
      <c r="P193" s="32">
        <v>1</v>
      </c>
      <c r="Q193" s="87"/>
      <c r="R193" s="87"/>
      <c r="S193" s="87"/>
      <c r="T193" s="87"/>
      <c r="U193" s="87"/>
      <c r="V193" s="87"/>
      <c r="W193" s="87"/>
      <c r="X193" s="87"/>
      <c r="Y193" s="87"/>
      <c r="Z193" s="87"/>
      <c r="AA193" s="87"/>
      <c r="AB193" s="87"/>
      <c r="AC193" s="130" t="s">
        <v>1515</v>
      </c>
      <c r="AD193" s="33" t="s">
        <v>113</v>
      </c>
      <c r="AE193" s="33" t="s">
        <v>137</v>
      </c>
      <c r="AF193" s="130" t="s">
        <v>1516</v>
      </c>
      <c r="AG193" s="29"/>
      <c r="AH193" s="29"/>
      <c r="AI193" s="29"/>
      <c r="AJ193" s="29"/>
      <c r="AK193" s="29"/>
      <c r="AL193" s="29" t="s">
        <v>116</v>
      </c>
      <c r="AM193" s="29"/>
      <c r="AN193" s="29"/>
      <c r="AO193" s="29"/>
      <c r="AP193" s="29"/>
      <c r="AQ193" s="29"/>
      <c r="AR193" s="29"/>
      <c r="AS193" s="29"/>
      <c r="AT193" s="29"/>
      <c r="AU193" s="29"/>
      <c r="AV193" s="29"/>
      <c r="AW193" s="29"/>
      <c r="AX193" s="29"/>
      <c r="AY193" s="29"/>
      <c r="AZ193" s="52">
        <v>0.69765836809488591</v>
      </c>
      <c r="BA193" s="52">
        <v>0.82441722841854448</v>
      </c>
      <c r="BB193" s="32">
        <v>0.91656025878430869</v>
      </c>
      <c r="BC193" s="29"/>
      <c r="BD193" s="43">
        <v>0.60965896382443474</v>
      </c>
      <c r="BE193" s="29"/>
      <c r="BF193" s="29"/>
      <c r="BG193" s="29"/>
      <c r="BH193" s="43">
        <v>1</v>
      </c>
      <c r="BI193" s="52">
        <v>0.17441459202372148</v>
      </c>
      <c r="BJ193" s="43">
        <v>0.20610430710463612</v>
      </c>
      <c r="BK193" s="32">
        <v>0.22914006469607717</v>
      </c>
      <c r="BL193" s="29"/>
      <c r="BM193" s="43">
        <f t="shared" si="19"/>
        <v>0.60965896382443474</v>
      </c>
      <c r="BN193" s="55"/>
      <c r="BO193" s="62"/>
      <c r="BP193" s="62"/>
      <c r="BQ193" s="73" t="s">
        <v>1490</v>
      </c>
      <c r="BR193" s="73" t="s">
        <v>1491</v>
      </c>
      <c r="BS193" s="73" t="s">
        <v>1492</v>
      </c>
      <c r="BT193" s="73" t="s">
        <v>1493</v>
      </c>
      <c r="BU193" s="55"/>
      <c r="BV193" s="144"/>
      <c r="BW193" s="144"/>
      <c r="BX193" s="108" t="s">
        <v>1517</v>
      </c>
      <c r="BY193" s="108" t="s">
        <v>769</v>
      </c>
      <c r="BZ193" s="73" t="s">
        <v>1518</v>
      </c>
      <c r="CA193" s="108" t="s">
        <v>771</v>
      </c>
      <c r="CB193" s="40">
        <v>43374</v>
      </c>
      <c r="CC193" s="62">
        <v>643534372337.38</v>
      </c>
      <c r="CD193" s="62">
        <v>702119000000</v>
      </c>
      <c r="CE193" s="53" t="s">
        <v>1519</v>
      </c>
      <c r="CF193" s="53" t="s">
        <v>1520</v>
      </c>
      <c r="CG193" s="53" t="s">
        <v>1521</v>
      </c>
      <c r="CH193" s="53" t="s">
        <v>1499</v>
      </c>
      <c r="CI193" s="29"/>
      <c r="CJ193" s="29"/>
      <c r="CK193" s="29"/>
      <c r="CL193" s="29"/>
      <c r="CM193" s="29"/>
      <c r="CN193" s="29"/>
      <c r="CO193" s="29"/>
    </row>
    <row r="194" spans="1:93" s="42" customFormat="1" ht="87" customHeight="1" x14ac:dyDescent="0.25">
      <c r="A194" s="29" t="s">
        <v>416</v>
      </c>
      <c r="B194" s="73" t="s">
        <v>101</v>
      </c>
      <c r="C194" s="56" t="s">
        <v>417</v>
      </c>
      <c r="D194" s="56" t="s">
        <v>418</v>
      </c>
      <c r="E194" s="56" t="s">
        <v>104</v>
      </c>
      <c r="F194" s="135" t="s">
        <v>1522</v>
      </c>
      <c r="G194" s="56" t="s">
        <v>1523</v>
      </c>
      <c r="H194" s="135" t="s">
        <v>1524</v>
      </c>
      <c r="I194" s="32">
        <v>0.33</v>
      </c>
      <c r="J194" s="33" t="s">
        <v>108</v>
      </c>
      <c r="K194" s="33" t="s">
        <v>109</v>
      </c>
      <c r="L194" s="73" t="s">
        <v>1525</v>
      </c>
      <c r="M194" s="29"/>
      <c r="N194" s="29"/>
      <c r="O194" s="29"/>
      <c r="P194" s="29"/>
      <c r="Q194" s="90"/>
      <c r="R194" s="90">
        <v>1</v>
      </c>
      <c r="S194" s="90">
        <v>1</v>
      </c>
      <c r="T194" s="90">
        <v>1</v>
      </c>
      <c r="U194" s="90">
        <v>1</v>
      </c>
      <c r="V194" s="90">
        <v>1</v>
      </c>
      <c r="W194" s="90">
        <v>1</v>
      </c>
      <c r="X194" s="90">
        <v>1</v>
      </c>
      <c r="Y194" s="90">
        <v>1</v>
      </c>
      <c r="Z194" s="90">
        <v>1</v>
      </c>
      <c r="AA194" s="90">
        <v>1</v>
      </c>
      <c r="AB194" s="90">
        <v>1</v>
      </c>
      <c r="AC194" s="90" t="s">
        <v>1526</v>
      </c>
      <c r="AD194" s="33" t="s">
        <v>113</v>
      </c>
      <c r="AE194" s="33" t="s">
        <v>137</v>
      </c>
      <c r="AF194" s="135" t="s">
        <v>1527</v>
      </c>
      <c r="AG194" s="29"/>
      <c r="AH194" s="29"/>
      <c r="AI194" s="29"/>
      <c r="AJ194" s="29" t="s">
        <v>116</v>
      </c>
      <c r="AK194" s="29"/>
      <c r="AL194" s="29"/>
      <c r="AM194" s="29" t="s">
        <v>116</v>
      </c>
      <c r="AN194" s="29"/>
      <c r="AO194" s="29"/>
      <c r="AP194" s="29"/>
      <c r="AQ194" s="29"/>
      <c r="AR194" s="29"/>
      <c r="AS194" s="29"/>
      <c r="AT194" s="29"/>
      <c r="AU194" s="29"/>
      <c r="AV194" s="29"/>
      <c r="AW194" s="29"/>
      <c r="AX194" s="29"/>
      <c r="AY194" s="29"/>
      <c r="AZ194" s="52">
        <v>0.97620090524164116</v>
      </c>
      <c r="BA194" s="52">
        <v>0.97143251449075352</v>
      </c>
      <c r="BB194" s="52">
        <v>0.68140040693187398</v>
      </c>
      <c r="BC194" s="29">
        <v>0</v>
      </c>
      <c r="BD194" s="43">
        <f>AVERAGE(AZ194:BB194)</f>
        <v>0.87634460888808963</v>
      </c>
      <c r="BE194" s="29"/>
      <c r="BF194" s="29"/>
      <c r="BG194" s="29"/>
      <c r="BH194" s="135">
        <v>1</v>
      </c>
      <c r="BI194" s="43">
        <v>0.24405022631041029</v>
      </c>
      <c r="BJ194" s="43">
        <v>0.24285812862268838</v>
      </c>
      <c r="BK194" s="43">
        <v>0.1703501017329685</v>
      </c>
      <c r="BL194" s="29">
        <v>0</v>
      </c>
      <c r="BM194" s="43">
        <v>0.65725845666606719</v>
      </c>
      <c r="BN194" s="55">
        <v>43195</v>
      </c>
      <c r="BO194" s="56">
        <v>6686</v>
      </c>
      <c r="BP194" s="56">
        <v>6849</v>
      </c>
      <c r="BQ194" s="73" t="s">
        <v>1528</v>
      </c>
      <c r="BR194" s="73" t="s">
        <v>1529</v>
      </c>
      <c r="BS194" s="73" t="s">
        <v>1530</v>
      </c>
      <c r="BT194" s="73" t="s">
        <v>1531</v>
      </c>
      <c r="BU194" s="55">
        <v>43290</v>
      </c>
      <c r="BV194" s="56">
        <v>7039</v>
      </c>
      <c r="BW194" s="56">
        <v>7246</v>
      </c>
      <c r="BX194" s="73" t="s">
        <v>1532</v>
      </c>
      <c r="BY194" s="73" t="s">
        <v>1533</v>
      </c>
      <c r="BZ194" s="73" t="s">
        <v>1534</v>
      </c>
      <c r="CA194" s="73" t="s">
        <v>1535</v>
      </c>
      <c r="CB194" s="40">
        <v>43378</v>
      </c>
      <c r="CC194" s="29">
        <v>9712</v>
      </c>
      <c r="CD194" s="29">
        <v>14253</v>
      </c>
      <c r="CE194" s="29" t="s">
        <v>1536</v>
      </c>
      <c r="CF194" s="29" t="s">
        <v>1537</v>
      </c>
      <c r="CG194" s="29" t="s">
        <v>1538</v>
      </c>
      <c r="CH194" s="29" t="s">
        <v>1539</v>
      </c>
      <c r="CI194" s="29"/>
      <c r="CJ194" s="29"/>
      <c r="CK194" s="29"/>
      <c r="CL194" s="29"/>
      <c r="CM194" s="29"/>
      <c r="CN194" s="29"/>
      <c r="CO194" s="29"/>
    </row>
    <row r="195" spans="1:93" s="42" customFormat="1" ht="189" customHeight="1" x14ac:dyDescent="0.25">
      <c r="A195" s="29" t="s">
        <v>416</v>
      </c>
      <c r="B195" s="73" t="s">
        <v>101</v>
      </c>
      <c r="C195" s="56" t="s">
        <v>417</v>
      </c>
      <c r="D195" s="56" t="s">
        <v>418</v>
      </c>
      <c r="E195" s="56" t="s">
        <v>104</v>
      </c>
      <c r="F195" s="56" t="s">
        <v>1522</v>
      </c>
      <c r="G195" s="56" t="s">
        <v>1523</v>
      </c>
      <c r="H195" s="56" t="s">
        <v>1540</v>
      </c>
      <c r="I195" s="32">
        <v>0.33</v>
      </c>
      <c r="J195" s="33" t="s">
        <v>108</v>
      </c>
      <c r="K195" s="33" t="s">
        <v>109</v>
      </c>
      <c r="L195" s="73" t="s">
        <v>1525</v>
      </c>
      <c r="M195" s="29"/>
      <c r="N195" s="29"/>
      <c r="O195" s="29"/>
      <c r="P195" s="29"/>
      <c r="Q195" s="83">
        <v>2</v>
      </c>
      <c r="R195" s="83">
        <v>5</v>
      </c>
      <c r="S195" s="83">
        <v>4</v>
      </c>
      <c r="T195" s="83">
        <v>4</v>
      </c>
      <c r="U195" s="83">
        <v>4</v>
      </c>
      <c r="V195" s="83">
        <v>5</v>
      </c>
      <c r="W195" s="83">
        <v>4</v>
      </c>
      <c r="X195" s="83">
        <v>5</v>
      </c>
      <c r="Y195" s="83">
        <v>4</v>
      </c>
      <c r="Z195" s="83">
        <v>5</v>
      </c>
      <c r="AA195" s="83">
        <v>4</v>
      </c>
      <c r="AB195" s="83">
        <v>5</v>
      </c>
      <c r="AC195" s="90" t="s">
        <v>1541</v>
      </c>
      <c r="AD195" s="33" t="s">
        <v>113</v>
      </c>
      <c r="AE195" s="33" t="s">
        <v>137</v>
      </c>
      <c r="AF195" s="90" t="s">
        <v>1542</v>
      </c>
      <c r="AG195" s="29"/>
      <c r="AH195" s="29"/>
      <c r="AI195" s="29"/>
      <c r="AJ195" s="29" t="s">
        <v>116</v>
      </c>
      <c r="AK195" s="29"/>
      <c r="AL195" s="29"/>
      <c r="AM195" s="29" t="s">
        <v>116</v>
      </c>
      <c r="AN195" s="29"/>
      <c r="AO195" s="29"/>
      <c r="AP195" s="29"/>
      <c r="AQ195" s="29"/>
      <c r="AR195" s="29"/>
      <c r="AS195" s="29"/>
      <c r="AT195" s="29"/>
      <c r="AU195" s="29"/>
      <c r="AV195" s="29"/>
      <c r="AW195" s="29"/>
      <c r="AX195" s="29"/>
      <c r="AY195" s="29"/>
      <c r="AZ195" s="52">
        <v>1</v>
      </c>
      <c r="BA195" s="52">
        <v>1</v>
      </c>
      <c r="BB195" s="52">
        <v>1</v>
      </c>
      <c r="BC195" s="29">
        <v>0</v>
      </c>
      <c r="BD195" s="43">
        <f t="shared" ref="BD195:BD196" si="33">AVERAGE(AZ195:BB195)</f>
        <v>1</v>
      </c>
      <c r="BE195" s="29"/>
      <c r="BF195" s="29"/>
      <c r="BG195" s="29"/>
      <c r="BH195" s="43">
        <v>1</v>
      </c>
      <c r="BI195" s="43">
        <v>0.25</v>
      </c>
      <c r="BJ195" s="43">
        <v>0.25</v>
      </c>
      <c r="BK195" s="43">
        <v>0.25</v>
      </c>
      <c r="BL195" s="29">
        <v>0</v>
      </c>
      <c r="BM195" s="43">
        <v>0.75</v>
      </c>
      <c r="BN195" s="40">
        <v>43195</v>
      </c>
      <c r="BO195" s="29">
        <v>4</v>
      </c>
      <c r="BP195" s="29">
        <v>4</v>
      </c>
      <c r="BQ195" s="29" t="s">
        <v>1543</v>
      </c>
      <c r="BR195" s="82" t="s">
        <v>1544</v>
      </c>
      <c r="BS195" s="29" t="s">
        <v>1545</v>
      </c>
      <c r="BT195" s="29" t="s">
        <v>1546</v>
      </c>
      <c r="BU195" s="55">
        <v>43290</v>
      </c>
      <c r="BV195" s="29">
        <v>4</v>
      </c>
      <c r="BW195" s="29">
        <v>4</v>
      </c>
      <c r="BX195" s="29" t="s">
        <v>1547</v>
      </c>
      <c r="BY195" s="29" t="s">
        <v>1548</v>
      </c>
      <c r="BZ195" s="29" t="s">
        <v>1549</v>
      </c>
      <c r="CA195" s="29" t="s">
        <v>1550</v>
      </c>
      <c r="CB195" s="40">
        <v>43378</v>
      </c>
      <c r="CC195" s="29">
        <v>13</v>
      </c>
      <c r="CD195" s="29">
        <v>13</v>
      </c>
      <c r="CE195" s="29" t="s">
        <v>1551</v>
      </c>
      <c r="CF195" s="29" t="s">
        <v>1552</v>
      </c>
      <c r="CG195" s="29" t="s">
        <v>1553</v>
      </c>
      <c r="CH195" s="29" t="s">
        <v>1554</v>
      </c>
      <c r="CI195" s="29"/>
      <c r="CJ195" s="29"/>
      <c r="CK195" s="29"/>
      <c r="CL195" s="29"/>
      <c r="CM195" s="29"/>
      <c r="CN195" s="29"/>
      <c r="CO195" s="29"/>
    </row>
    <row r="196" spans="1:93" s="42" customFormat="1" ht="171.75" customHeight="1" x14ac:dyDescent="0.25">
      <c r="A196" s="29" t="s">
        <v>416</v>
      </c>
      <c r="B196" s="73" t="s">
        <v>101</v>
      </c>
      <c r="C196" s="56" t="s">
        <v>417</v>
      </c>
      <c r="D196" s="56" t="s">
        <v>418</v>
      </c>
      <c r="E196" s="56" t="s">
        <v>104</v>
      </c>
      <c r="F196" s="56" t="s">
        <v>1522</v>
      </c>
      <c r="G196" s="56" t="s">
        <v>1555</v>
      </c>
      <c r="H196" s="56" t="s">
        <v>1556</v>
      </c>
      <c r="I196" s="32">
        <v>0.33</v>
      </c>
      <c r="J196" s="33" t="s">
        <v>108</v>
      </c>
      <c r="K196" s="33" t="s">
        <v>109</v>
      </c>
      <c r="L196" s="73" t="s">
        <v>1525</v>
      </c>
      <c r="M196" s="29"/>
      <c r="N196" s="29"/>
      <c r="O196" s="58"/>
      <c r="P196" s="58"/>
      <c r="Q196" s="145">
        <v>2</v>
      </c>
      <c r="R196" s="145"/>
      <c r="S196" s="145"/>
      <c r="T196" s="145">
        <v>5</v>
      </c>
      <c r="U196" s="145"/>
      <c r="V196" s="145"/>
      <c r="W196" s="145">
        <v>5</v>
      </c>
      <c r="X196" s="145"/>
      <c r="Y196" s="145"/>
      <c r="Z196" s="145">
        <v>3</v>
      </c>
      <c r="AA196" s="145"/>
      <c r="AB196" s="145"/>
      <c r="AC196" s="90" t="s">
        <v>1557</v>
      </c>
      <c r="AD196" s="33" t="s">
        <v>113</v>
      </c>
      <c r="AE196" s="33" t="s">
        <v>137</v>
      </c>
      <c r="AF196" s="146" t="s">
        <v>1558</v>
      </c>
      <c r="AG196" s="29"/>
      <c r="AH196" s="29"/>
      <c r="AI196" s="29"/>
      <c r="AJ196" s="29" t="s">
        <v>116</v>
      </c>
      <c r="AK196" s="29"/>
      <c r="AL196" s="29"/>
      <c r="AM196" s="29" t="s">
        <v>116</v>
      </c>
      <c r="AN196" s="29"/>
      <c r="AO196" s="29"/>
      <c r="AP196" s="29"/>
      <c r="AQ196" s="29"/>
      <c r="AR196" s="29"/>
      <c r="AS196" s="29"/>
      <c r="AT196" s="29"/>
      <c r="AU196" s="29"/>
      <c r="AV196" s="29"/>
      <c r="AW196" s="29"/>
      <c r="AX196" s="29"/>
      <c r="AY196" s="29"/>
      <c r="AZ196" s="52">
        <v>1</v>
      </c>
      <c r="BA196" s="52">
        <v>1</v>
      </c>
      <c r="BB196" s="52">
        <v>1</v>
      </c>
      <c r="BC196" s="29">
        <v>0</v>
      </c>
      <c r="BD196" s="43">
        <f t="shared" si="33"/>
        <v>1</v>
      </c>
      <c r="BE196" s="29"/>
      <c r="BF196" s="29"/>
      <c r="BG196" s="29"/>
      <c r="BH196" s="43">
        <v>1</v>
      </c>
      <c r="BI196" s="43">
        <v>0.25</v>
      </c>
      <c r="BJ196" s="43">
        <v>0.25</v>
      </c>
      <c r="BK196" s="43">
        <v>0.25</v>
      </c>
      <c r="BL196" s="29">
        <v>0</v>
      </c>
      <c r="BM196" s="43">
        <v>0.75</v>
      </c>
      <c r="BN196" s="40">
        <v>43195</v>
      </c>
      <c r="BO196" s="29">
        <v>3</v>
      </c>
      <c r="BP196" s="29">
        <v>3</v>
      </c>
      <c r="BQ196" s="29" t="s">
        <v>1559</v>
      </c>
      <c r="BR196" s="29" t="s">
        <v>1560</v>
      </c>
      <c r="BS196" s="29" t="s">
        <v>1561</v>
      </c>
      <c r="BT196" s="29" t="s">
        <v>1546</v>
      </c>
      <c r="BU196" s="55">
        <v>43290</v>
      </c>
      <c r="BV196" s="29">
        <v>9</v>
      </c>
      <c r="BW196" s="29">
        <v>9</v>
      </c>
      <c r="BX196" s="29" t="s">
        <v>1562</v>
      </c>
      <c r="BY196" s="29" t="s">
        <v>1563</v>
      </c>
      <c r="BZ196" s="29" t="s">
        <v>1564</v>
      </c>
      <c r="CA196" s="29" t="s">
        <v>1565</v>
      </c>
      <c r="CB196" s="40">
        <v>43378</v>
      </c>
      <c r="CC196" s="29">
        <v>6</v>
      </c>
      <c r="CD196" s="29">
        <v>6</v>
      </c>
      <c r="CE196" s="29" t="s">
        <v>1566</v>
      </c>
      <c r="CF196" s="29" t="s">
        <v>1567</v>
      </c>
      <c r="CG196" s="29" t="s">
        <v>1568</v>
      </c>
      <c r="CH196" s="29" t="s">
        <v>1569</v>
      </c>
      <c r="CI196" s="29"/>
      <c r="CJ196" s="29"/>
      <c r="CK196" s="29"/>
      <c r="CL196" s="29"/>
      <c r="CM196" s="29"/>
      <c r="CN196" s="29"/>
      <c r="CO196" s="29"/>
    </row>
    <row r="197" spans="1:93" s="42" customFormat="1" ht="128.25" customHeight="1" x14ac:dyDescent="0.25">
      <c r="A197" s="51" t="s">
        <v>416</v>
      </c>
      <c r="B197" s="51" t="s">
        <v>101</v>
      </c>
      <c r="C197" s="51" t="s">
        <v>417</v>
      </c>
      <c r="D197" s="51" t="s">
        <v>418</v>
      </c>
      <c r="E197" s="29" t="s">
        <v>190</v>
      </c>
      <c r="F197" s="51" t="s">
        <v>1570</v>
      </c>
      <c r="G197" s="32" t="s">
        <v>1555</v>
      </c>
      <c r="H197" s="56"/>
      <c r="I197" s="32"/>
      <c r="J197" s="33" t="s">
        <v>108</v>
      </c>
      <c r="K197" s="33" t="s">
        <v>109</v>
      </c>
      <c r="L197" s="73" t="s">
        <v>1525</v>
      </c>
      <c r="M197" s="29"/>
      <c r="N197" s="29"/>
      <c r="O197" s="29">
        <v>10</v>
      </c>
      <c r="P197" s="29">
        <v>15</v>
      </c>
      <c r="Q197" s="83"/>
      <c r="R197" s="83"/>
      <c r="S197" s="83"/>
      <c r="T197" s="83"/>
      <c r="U197" s="83"/>
      <c r="V197" s="83"/>
      <c r="W197" s="83"/>
      <c r="X197" s="83"/>
      <c r="Y197" s="83"/>
      <c r="Z197" s="83"/>
      <c r="AA197" s="83"/>
      <c r="AB197" s="83"/>
      <c r="AC197" s="29" t="s">
        <v>1571</v>
      </c>
      <c r="AD197" s="33" t="s">
        <v>113</v>
      </c>
      <c r="AE197" s="33" t="s">
        <v>114</v>
      </c>
      <c r="AF197" s="29" t="s">
        <v>1572</v>
      </c>
      <c r="AG197" s="29"/>
      <c r="AH197" s="29"/>
      <c r="AI197" s="29"/>
      <c r="AJ197" s="29"/>
      <c r="AK197" s="29"/>
      <c r="AL197" s="29" t="s">
        <v>116</v>
      </c>
      <c r="AM197" s="29"/>
      <c r="AN197" s="29"/>
      <c r="AO197" s="29"/>
      <c r="AP197" s="29"/>
      <c r="AQ197" s="29"/>
      <c r="AR197" s="29"/>
      <c r="AS197" s="29"/>
      <c r="AT197" s="29"/>
      <c r="AU197" s="29"/>
      <c r="AV197" s="29"/>
      <c r="AW197" s="29"/>
      <c r="AX197" s="29"/>
      <c r="AY197" s="29"/>
      <c r="AZ197" s="83">
        <v>3</v>
      </c>
      <c r="BA197" s="83">
        <v>9</v>
      </c>
      <c r="BB197" s="29">
        <v>6</v>
      </c>
      <c r="BC197" s="29"/>
      <c r="BD197" s="62">
        <f>SUM(AZ197:BC197)</f>
        <v>18</v>
      </c>
      <c r="BE197" s="29"/>
      <c r="BF197" s="29"/>
      <c r="BG197" s="29"/>
      <c r="BH197" s="83">
        <v>15</v>
      </c>
      <c r="BI197" s="43">
        <v>0.2</v>
      </c>
      <c r="BJ197" s="43">
        <v>0.6</v>
      </c>
      <c r="BK197" s="32">
        <v>0.4</v>
      </c>
      <c r="BL197" s="29">
        <v>0</v>
      </c>
      <c r="BM197" s="43">
        <v>1</v>
      </c>
      <c r="BN197" s="40"/>
      <c r="BO197" s="29"/>
      <c r="BP197" s="29"/>
      <c r="BQ197" s="147" t="s">
        <v>1573</v>
      </c>
      <c r="BR197" s="29" t="s">
        <v>1574</v>
      </c>
      <c r="BS197" s="29" t="s">
        <v>1575</v>
      </c>
      <c r="BT197" s="29" t="s">
        <v>1576</v>
      </c>
      <c r="BU197" s="55"/>
      <c r="BV197" s="29"/>
      <c r="BW197" s="29"/>
      <c r="BX197" s="130" t="s">
        <v>1577</v>
      </c>
      <c r="BY197" s="130" t="s">
        <v>1578</v>
      </c>
      <c r="BZ197" s="130" t="s">
        <v>1579</v>
      </c>
      <c r="CA197" s="130" t="s">
        <v>1580</v>
      </c>
      <c r="CB197" s="148">
        <v>43378</v>
      </c>
      <c r="CC197" s="58">
        <v>6</v>
      </c>
      <c r="CD197" s="58">
        <v>6</v>
      </c>
      <c r="CE197" s="59" t="s">
        <v>1581</v>
      </c>
      <c r="CF197" s="58" t="s">
        <v>1582</v>
      </c>
      <c r="CG197" s="58" t="s">
        <v>1583</v>
      </c>
      <c r="CH197" s="58" t="s">
        <v>1569</v>
      </c>
      <c r="CI197" s="29"/>
      <c r="CJ197" s="29"/>
      <c r="CK197" s="29"/>
      <c r="CL197" s="29"/>
      <c r="CM197" s="29"/>
      <c r="CN197" s="29"/>
      <c r="CO197" s="29"/>
    </row>
    <row r="198" spans="1:93" s="42" customFormat="1" ht="128.25" customHeight="1" x14ac:dyDescent="0.25">
      <c r="A198" s="51" t="s">
        <v>416</v>
      </c>
      <c r="B198" s="51" t="s">
        <v>101</v>
      </c>
      <c r="C198" s="51" t="s">
        <v>417</v>
      </c>
      <c r="D198" s="51" t="s">
        <v>418</v>
      </c>
      <c r="E198" s="29" t="s">
        <v>190</v>
      </c>
      <c r="F198" s="51" t="s">
        <v>1351</v>
      </c>
      <c r="G198" s="114" t="s">
        <v>1523</v>
      </c>
      <c r="H198" s="56"/>
      <c r="I198" s="32"/>
      <c r="J198" s="33" t="s">
        <v>108</v>
      </c>
      <c r="K198" s="33" t="s">
        <v>109</v>
      </c>
      <c r="L198" s="73" t="s">
        <v>1525</v>
      </c>
      <c r="M198" s="43">
        <v>1</v>
      </c>
      <c r="N198" s="43">
        <v>1</v>
      </c>
      <c r="O198" s="43">
        <v>1</v>
      </c>
      <c r="P198" s="43">
        <v>1</v>
      </c>
      <c r="Q198" s="83"/>
      <c r="R198" s="83"/>
      <c r="S198" s="83"/>
      <c r="T198" s="83"/>
      <c r="U198" s="83"/>
      <c r="V198" s="83"/>
      <c r="W198" s="83"/>
      <c r="X198" s="83"/>
      <c r="Y198" s="83"/>
      <c r="Z198" s="83"/>
      <c r="AA198" s="83"/>
      <c r="AB198" s="83"/>
      <c r="AC198" s="29" t="s">
        <v>1584</v>
      </c>
      <c r="AD198" s="33" t="s">
        <v>113</v>
      </c>
      <c r="AE198" s="33" t="s">
        <v>137</v>
      </c>
      <c r="AF198" s="29" t="s">
        <v>1585</v>
      </c>
      <c r="AG198" s="29"/>
      <c r="AH198" s="29"/>
      <c r="AI198" s="29"/>
      <c r="AJ198" s="29"/>
      <c r="AK198" s="29"/>
      <c r="AL198" s="29" t="s">
        <v>116</v>
      </c>
      <c r="AM198" s="29"/>
      <c r="AN198" s="29"/>
      <c r="AO198" s="29"/>
      <c r="AP198" s="29"/>
      <c r="AQ198" s="29"/>
      <c r="AR198" s="29"/>
      <c r="AS198" s="29"/>
      <c r="AT198" s="29"/>
      <c r="AU198" s="29"/>
      <c r="AV198" s="29"/>
      <c r="AW198" s="29"/>
      <c r="AX198" s="29"/>
      <c r="AY198" s="29"/>
      <c r="AZ198" s="107">
        <v>0.9456434852118305</v>
      </c>
      <c r="BA198" s="107">
        <v>0.97774480712166167</v>
      </c>
      <c r="BB198" s="32">
        <v>0.98979013045944408</v>
      </c>
      <c r="BC198" s="29"/>
      <c r="BD198" s="43">
        <v>0.72829460569823401</v>
      </c>
      <c r="BE198" s="29"/>
      <c r="BF198" s="29"/>
      <c r="BG198" s="29"/>
      <c r="BH198" s="87">
        <v>1</v>
      </c>
      <c r="BI198" s="107">
        <v>0.23641087130295763</v>
      </c>
      <c r="BJ198" s="107">
        <v>0.24443620178041542</v>
      </c>
      <c r="BK198" s="32">
        <v>0.24744753261486102</v>
      </c>
      <c r="BL198" s="29">
        <v>0</v>
      </c>
      <c r="BM198" s="43">
        <f t="shared" si="19"/>
        <v>0.72829460569823401</v>
      </c>
      <c r="BN198" s="40"/>
      <c r="BO198" s="29"/>
      <c r="BP198" s="149"/>
      <c r="BQ198" s="131" t="s">
        <v>1586</v>
      </c>
      <c r="BR198" s="29" t="s">
        <v>1587</v>
      </c>
      <c r="BS198" s="130" t="s">
        <v>1588</v>
      </c>
      <c r="BT198" s="130" t="s">
        <v>1589</v>
      </c>
      <c r="BU198" s="55"/>
      <c r="BV198" s="29"/>
      <c r="BW198" s="29"/>
      <c r="BX198" s="131" t="s">
        <v>1590</v>
      </c>
      <c r="BY198" s="130" t="s">
        <v>1591</v>
      </c>
      <c r="BZ198" s="130" t="s">
        <v>1592</v>
      </c>
      <c r="CA198" s="130" t="s">
        <v>1593</v>
      </c>
      <c r="CB198" s="148">
        <v>43378</v>
      </c>
      <c r="CC198" s="58">
        <v>1745</v>
      </c>
      <c r="CD198" s="58">
        <v>1763</v>
      </c>
      <c r="CE198" s="59" t="s">
        <v>1594</v>
      </c>
      <c r="CF198" s="150" t="s">
        <v>1595</v>
      </c>
      <c r="CG198" s="151" t="s">
        <v>1596</v>
      </c>
      <c r="CH198" s="58" t="s">
        <v>1597</v>
      </c>
      <c r="CI198" s="29"/>
      <c r="CJ198" s="29"/>
      <c r="CK198" s="29"/>
      <c r="CL198" s="29"/>
      <c r="CM198" s="29"/>
      <c r="CN198" s="29"/>
      <c r="CO198" s="29"/>
    </row>
    <row r="199" spans="1:93" s="42" customFormat="1" ht="109.5" customHeight="1" x14ac:dyDescent="0.25">
      <c r="A199" s="85" t="s">
        <v>125</v>
      </c>
      <c r="B199" s="51" t="s">
        <v>297</v>
      </c>
      <c r="C199" s="56" t="s">
        <v>102</v>
      </c>
      <c r="D199" s="56" t="s">
        <v>103</v>
      </c>
      <c r="E199" s="29" t="s">
        <v>424</v>
      </c>
      <c r="F199" s="130" t="s">
        <v>353</v>
      </c>
      <c r="G199" s="56" t="s">
        <v>1598</v>
      </c>
      <c r="H199" s="56" t="s">
        <v>1599</v>
      </c>
      <c r="I199" s="30">
        <v>0.2</v>
      </c>
      <c r="J199" s="33" t="s">
        <v>108</v>
      </c>
      <c r="K199" s="33" t="s">
        <v>109</v>
      </c>
      <c r="L199" s="73" t="s">
        <v>1600</v>
      </c>
      <c r="M199" s="32">
        <v>1</v>
      </c>
      <c r="N199" s="32">
        <v>1</v>
      </c>
      <c r="O199" s="32">
        <v>1</v>
      </c>
      <c r="P199" s="32">
        <v>1</v>
      </c>
      <c r="Q199" s="87">
        <v>8.3299999999999999E-2</v>
      </c>
      <c r="R199" s="87">
        <v>8.3299999999999999E-2</v>
      </c>
      <c r="S199" s="87">
        <v>8.3299999999999999E-2</v>
      </c>
      <c r="T199" s="87">
        <v>8.3299999999999999E-2</v>
      </c>
      <c r="U199" s="87">
        <v>8.3299999999999999E-2</v>
      </c>
      <c r="V199" s="87">
        <v>8.3299999999999999E-2</v>
      </c>
      <c r="W199" s="87">
        <v>8.3299999999999999E-2</v>
      </c>
      <c r="X199" s="87">
        <v>8.3299999999999999E-2</v>
      </c>
      <c r="Y199" s="87">
        <v>8.3299999999999999E-2</v>
      </c>
      <c r="Z199" s="87">
        <v>8.3299999999999999E-2</v>
      </c>
      <c r="AA199" s="87">
        <v>8.3299999999999999E-2</v>
      </c>
      <c r="AB199" s="87">
        <v>8.3299999999999999E-2</v>
      </c>
      <c r="AC199" s="90" t="s">
        <v>1601</v>
      </c>
      <c r="AD199" s="33" t="s">
        <v>113</v>
      </c>
      <c r="AE199" s="34" t="s">
        <v>137</v>
      </c>
      <c r="AF199" s="90" t="s">
        <v>1602</v>
      </c>
      <c r="AG199" s="29"/>
      <c r="AH199" s="29"/>
      <c r="AI199" s="29"/>
      <c r="AJ199" s="29" t="s">
        <v>116</v>
      </c>
      <c r="AK199" s="29"/>
      <c r="AL199" s="29"/>
      <c r="AM199" s="29" t="s">
        <v>116</v>
      </c>
      <c r="AN199" s="29"/>
      <c r="AO199" s="29"/>
      <c r="AP199" s="29"/>
      <c r="AQ199" s="29"/>
      <c r="AR199" s="29"/>
      <c r="AS199" s="29"/>
      <c r="AT199" s="29"/>
      <c r="AU199" s="29"/>
      <c r="AV199" s="29"/>
      <c r="AW199" s="29"/>
      <c r="AX199" s="29"/>
      <c r="AY199" s="29"/>
      <c r="AZ199" s="52">
        <v>1</v>
      </c>
      <c r="BA199" s="52">
        <v>1</v>
      </c>
      <c r="BB199" s="52">
        <v>0.96666666666666667</v>
      </c>
      <c r="BC199" s="29">
        <v>0</v>
      </c>
      <c r="BD199" s="43">
        <f>AVERAGE(AZ199:BB199)</f>
        <v>0.98888888888888893</v>
      </c>
      <c r="BE199" s="29"/>
      <c r="BF199" s="29"/>
      <c r="BG199" s="29"/>
      <c r="BH199" s="43">
        <v>1</v>
      </c>
      <c r="BI199" s="43">
        <v>0.25</v>
      </c>
      <c r="BJ199" s="43">
        <v>0.25</v>
      </c>
      <c r="BK199" s="43">
        <v>0.24166666666666667</v>
      </c>
      <c r="BL199" s="29">
        <v>0</v>
      </c>
      <c r="BM199" s="43">
        <v>0.7416666666666667</v>
      </c>
      <c r="BN199" s="55">
        <v>43196</v>
      </c>
      <c r="BO199" s="56">
        <v>527</v>
      </c>
      <c r="BP199" s="56">
        <v>527</v>
      </c>
      <c r="BQ199" s="73" t="s">
        <v>1603</v>
      </c>
      <c r="BR199" s="73" t="s">
        <v>1604</v>
      </c>
      <c r="BS199" s="73" t="s">
        <v>1605</v>
      </c>
      <c r="BT199" s="73" t="s">
        <v>1606</v>
      </c>
      <c r="BU199" s="55">
        <v>43286</v>
      </c>
      <c r="BV199" s="56">
        <v>20</v>
      </c>
      <c r="BW199" s="56">
        <v>20</v>
      </c>
      <c r="BX199" s="73" t="s">
        <v>1607</v>
      </c>
      <c r="BY199" s="73" t="s">
        <v>1604</v>
      </c>
      <c r="BZ199" s="73" t="s">
        <v>1608</v>
      </c>
      <c r="CA199" s="73" t="s">
        <v>1609</v>
      </c>
      <c r="CB199" s="40">
        <v>43374</v>
      </c>
      <c r="CC199" s="29">
        <v>58</v>
      </c>
      <c r="CD199" s="29">
        <v>60</v>
      </c>
      <c r="CE199" s="29" t="s">
        <v>1610</v>
      </c>
      <c r="CF199" s="29" t="s">
        <v>1604</v>
      </c>
      <c r="CG199" s="29" t="s">
        <v>1611</v>
      </c>
      <c r="CH199" s="29" t="s">
        <v>1612</v>
      </c>
      <c r="CI199" s="29"/>
      <c r="CJ199" s="29"/>
      <c r="CK199" s="29"/>
      <c r="CL199" s="29"/>
      <c r="CM199" s="29"/>
      <c r="CN199" s="29"/>
      <c r="CO199" s="29"/>
    </row>
    <row r="200" spans="1:93" s="42" customFormat="1" ht="108.75" customHeight="1" x14ac:dyDescent="0.25">
      <c r="A200" s="85" t="s">
        <v>125</v>
      </c>
      <c r="B200" s="51" t="s">
        <v>297</v>
      </c>
      <c r="C200" s="56" t="s">
        <v>102</v>
      </c>
      <c r="D200" s="56" t="s">
        <v>103</v>
      </c>
      <c r="E200" s="29" t="s">
        <v>424</v>
      </c>
      <c r="F200" s="130" t="s">
        <v>353</v>
      </c>
      <c r="G200" s="56" t="s">
        <v>1598</v>
      </c>
      <c r="H200" s="56" t="s">
        <v>1613</v>
      </c>
      <c r="I200" s="30">
        <v>0.2</v>
      </c>
      <c r="J200" s="33" t="s">
        <v>108</v>
      </c>
      <c r="K200" s="33" t="s">
        <v>109</v>
      </c>
      <c r="L200" s="73" t="s">
        <v>1600</v>
      </c>
      <c r="M200" s="32">
        <v>1</v>
      </c>
      <c r="N200" s="32">
        <v>1</v>
      </c>
      <c r="O200" s="32">
        <v>1</v>
      </c>
      <c r="P200" s="32">
        <v>1</v>
      </c>
      <c r="Q200" s="87">
        <v>8.3299999999999999E-2</v>
      </c>
      <c r="R200" s="87">
        <v>8.3299999999999999E-2</v>
      </c>
      <c r="S200" s="87">
        <v>8.3299999999999999E-2</v>
      </c>
      <c r="T200" s="87">
        <v>8.3299999999999999E-2</v>
      </c>
      <c r="U200" s="87">
        <v>8.3299999999999999E-2</v>
      </c>
      <c r="V200" s="87">
        <v>8.3299999999999999E-2</v>
      </c>
      <c r="W200" s="87">
        <v>8.3299999999999999E-2</v>
      </c>
      <c r="X200" s="87">
        <v>8.3299999999999999E-2</v>
      </c>
      <c r="Y200" s="87">
        <v>8.3299999999999999E-2</v>
      </c>
      <c r="Z200" s="87">
        <v>8.3299999999999999E-2</v>
      </c>
      <c r="AA200" s="87">
        <v>8.3299999999999999E-2</v>
      </c>
      <c r="AB200" s="87">
        <v>8.3299999999999999E-2</v>
      </c>
      <c r="AC200" s="90" t="s">
        <v>1601</v>
      </c>
      <c r="AD200" s="33" t="s">
        <v>113</v>
      </c>
      <c r="AE200" s="34" t="s">
        <v>137</v>
      </c>
      <c r="AF200" s="90" t="s">
        <v>1614</v>
      </c>
      <c r="AG200" s="29"/>
      <c r="AH200" s="29"/>
      <c r="AI200" s="29"/>
      <c r="AJ200" s="29" t="s">
        <v>116</v>
      </c>
      <c r="AK200" s="29"/>
      <c r="AL200" s="29" t="s">
        <v>116</v>
      </c>
      <c r="AM200" s="29" t="s">
        <v>116</v>
      </c>
      <c r="AN200" s="29"/>
      <c r="AO200" s="29"/>
      <c r="AP200" s="29"/>
      <c r="AQ200" s="29"/>
      <c r="AR200" s="29"/>
      <c r="AS200" s="29"/>
      <c r="AT200" s="29"/>
      <c r="AU200" s="29"/>
      <c r="AV200" s="29"/>
      <c r="AW200" s="29"/>
      <c r="AX200" s="29"/>
      <c r="AY200" s="29"/>
      <c r="AZ200" s="52">
        <v>1</v>
      </c>
      <c r="BA200" s="52">
        <v>1</v>
      </c>
      <c r="BB200" s="52">
        <v>1</v>
      </c>
      <c r="BC200" s="29">
        <v>0</v>
      </c>
      <c r="BD200" s="43">
        <f t="shared" ref="BD200:BD203" si="34">AVERAGE(AZ200:BB200)</f>
        <v>1</v>
      </c>
      <c r="BE200" s="29"/>
      <c r="BF200" s="29"/>
      <c r="BG200" s="29"/>
      <c r="BH200" s="43">
        <v>1</v>
      </c>
      <c r="BI200" s="43">
        <v>0.25</v>
      </c>
      <c r="BJ200" s="43">
        <v>0.25</v>
      </c>
      <c r="BK200" s="43">
        <v>0.25</v>
      </c>
      <c r="BL200" s="29">
        <v>0</v>
      </c>
      <c r="BM200" s="43">
        <v>0.75</v>
      </c>
      <c r="BN200" s="55">
        <v>43196</v>
      </c>
      <c r="BO200" s="56">
        <v>520</v>
      </c>
      <c r="BP200" s="56">
        <v>520</v>
      </c>
      <c r="BQ200" s="73" t="s">
        <v>1615</v>
      </c>
      <c r="BR200" s="73" t="s">
        <v>1616</v>
      </c>
      <c r="BS200" s="73" t="s">
        <v>1617</v>
      </c>
      <c r="BT200" s="73" t="s">
        <v>1606</v>
      </c>
      <c r="BU200" s="55">
        <v>43286</v>
      </c>
      <c r="BV200" s="56">
        <v>38</v>
      </c>
      <c r="BW200" s="56">
        <v>38</v>
      </c>
      <c r="BX200" s="73" t="s">
        <v>1618</v>
      </c>
      <c r="BY200" s="73" t="s">
        <v>1619</v>
      </c>
      <c r="BZ200" s="73" t="s">
        <v>1620</v>
      </c>
      <c r="CA200" s="73" t="s">
        <v>1621</v>
      </c>
      <c r="CB200" s="40">
        <v>43374</v>
      </c>
      <c r="CC200" s="29">
        <v>653</v>
      </c>
      <c r="CD200" s="29">
        <v>653</v>
      </c>
      <c r="CE200" s="29" t="s">
        <v>1622</v>
      </c>
      <c r="CF200" s="29" t="s">
        <v>1623</v>
      </c>
      <c r="CG200" s="29" t="s">
        <v>1624</v>
      </c>
      <c r="CH200" s="29" t="s">
        <v>1621</v>
      </c>
      <c r="CI200" s="29"/>
      <c r="CJ200" s="29"/>
      <c r="CK200" s="29"/>
      <c r="CL200" s="29"/>
      <c r="CM200" s="29"/>
      <c r="CN200" s="29"/>
      <c r="CO200" s="29"/>
    </row>
    <row r="201" spans="1:93" s="42" customFormat="1" ht="106.5" customHeight="1" x14ac:dyDescent="0.25">
      <c r="A201" s="85" t="s">
        <v>125</v>
      </c>
      <c r="B201" s="73" t="s">
        <v>433</v>
      </c>
      <c r="C201" s="56" t="s">
        <v>102</v>
      </c>
      <c r="D201" s="56" t="s">
        <v>103</v>
      </c>
      <c r="E201" s="56" t="s">
        <v>190</v>
      </c>
      <c r="F201" s="29"/>
      <c r="G201" s="56" t="s">
        <v>353</v>
      </c>
      <c r="H201" s="56" t="s">
        <v>1625</v>
      </c>
      <c r="I201" s="30">
        <v>0.2</v>
      </c>
      <c r="J201" s="33" t="s">
        <v>108</v>
      </c>
      <c r="K201" s="33" t="s">
        <v>109</v>
      </c>
      <c r="L201" s="73" t="s">
        <v>1626</v>
      </c>
      <c r="M201" s="29"/>
      <c r="N201" s="29"/>
      <c r="O201" s="29"/>
      <c r="P201" s="29"/>
      <c r="Q201" s="87">
        <v>8.3299999999999999E-2</v>
      </c>
      <c r="R201" s="87">
        <v>8.3299999999999999E-2</v>
      </c>
      <c r="S201" s="87">
        <v>8.3299999999999999E-2</v>
      </c>
      <c r="T201" s="87">
        <v>8.3299999999999999E-2</v>
      </c>
      <c r="U201" s="87">
        <v>8.3299999999999999E-2</v>
      </c>
      <c r="V201" s="87">
        <v>8.3299999999999999E-2</v>
      </c>
      <c r="W201" s="87">
        <v>8.3299999999999999E-2</v>
      </c>
      <c r="X201" s="87">
        <v>8.3299999999999999E-2</v>
      </c>
      <c r="Y201" s="87">
        <v>8.3299999999999999E-2</v>
      </c>
      <c r="Z201" s="87">
        <v>8.3299999999999999E-2</v>
      </c>
      <c r="AA201" s="87">
        <v>8.3299999999999999E-2</v>
      </c>
      <c r="AB201" s="87">
        <v>8.3299999999999999E-2</v>
      </c>
      <c r="AC201" s="90" t="s">
        <v>1627</v>
      </c>
      <c r="AD201" s="33" t="s">
        <v>113</v>
      </c>
      <c r="AE201" s="34" t="s">
        <v>137</v>
      </c>
      <c r="AF201" s="90" t="s">
        <v>1628</v>
      </c>
      <c r="AG201" s="29"/>
      <c r="AH201" s="29"/>
      <c r="AI201" s="29"/>
      <c r="AJ201" s="29" t="s">
        <v>116</v>
      </c>
      <c r="AK201" s="29"/>
      <c r="AL201" s="29"/>
      <c r="AM201" s="29" t="s">
        <v>116</v>
      </c>
      <c r="AN201" s="29"/>
      <c r="AO201" s="29"/>
      <c r="AP201" s="29"/>
      <c r="AQ201" s="29"/>
      <c r="AR201" s="29"/>
      <c r="AS201" s="29"/>
      <c r="AT201" s="29"/>
      <c r="AU201" s="29"/>
      <c r="AV201" s="29"/>
      <c r="AW201" s="29"/>
      <c r="AX201" s="29"/>
      <c r="AY201" s="29"/>
      <c r="AZ201" s="52">
        <v>1</v>
      </c>
      <c r="BA201" s="52">
        <v>1</v>
      </c>
      <c r="BB201" s="52">
        <v>1</v>
      </c>
      <c r="BC201" s="29">
        <v>0</v>
      </c>
      <c r="BD201" s="43">
        <f t="shared" si="34"/>
        <v>1</v>
      </c>
      <c r="BE201" s="29"/>
      <c r="BF201" s="29"/>
      <c r="BG201" s="29"/>
      <c r="BH201" s="43">
        <v>1</v>
      </c>
      <c r="BI201" s="43">
        <v>0.25</v>
      </c>
      <c r="BJ201" s="43">
        <v>0.25</v>
      </c>
      <c r="BK201" s="43">
        <v>0.25</v>
      </c>
      <c r="BL201" s="29">
        <v>0</v>
      </c>
      <c r="BM201" s="43">
        <v>0.75</v>
      </c>
      <c r="BN201" s="55">
        <v>43200</v>
      </c>
      <c r="BO201" s="56">
        <v>178</v>
      </c>
      <c r="BP201" s="56">
        <v>178</v>
      </c>
      <c r="BQ201" s="73" t="s">
        <v>1629</v>
      </c>
      <c r="BR201" s="73" t="s">
        <v>1630</v>
      </c>
      <c r="BS201" s="73" t="s">
        <v>1631</v>
      </c>
      <c r="BT201" s="73" t="s">
        <v>1632</v>
      </c>
      <c r="BU201" s="55">
        <v>43286</v>
      </c>
      <c r="BV201" s="56">
        <v>258</v>
      </c>
      <c r="BW201" s="56">
        <v>258</v>
      </c>
      <c r="BX201" s="73" t="s">
        <v>1633</v>
      </c>
      <c r="BY201" s="73" t="s">
        <v>1630</v>
      </c>
      <c r="BZ201" s="73" t="s">
        <v>1631</v>
      </c>
      <c r="CA201" s="73" t="s">
        <v>1634</v>
      </c>
      <c r="CB201" s="40">
        <v>43378</v>
      </c>
      <c r="CC201" s="29">
        <v>636</v>
      </c>
      <c r="CD201" s="29">
        <v>636</v>
      </c>
      <c r="CE201" s="29" t="s">
        <v>1635</v>
      </c>
      <c r="CF201" s="29" t="s">
        <v>1630</v>
      </c>
      <c r="CG201" s="29" t="s">
        <v>1631</v>
      </c>
      <c r="CH201" s="29" t="s">
        <v>1636</v>
      </c>
      <c r="CI201" s="29"/>
      <c r="CJ201" s="29"/>
      <c r="CK201" s="29"/>
      <c r="CL201" s="29"/>
      <c r="CM201" s="29"/>
      <c r="CN201" s="29"/>
      <c r="CO201" s="29"/>
    </row>
    <row r="202" spans="1:93" s="42" customFormat="1" ht="107.25" customHeight="1" x14ac:dyDescent="0.25">
      <c r="A202" s="85" t="s">
        <v>125</v>
      </c>
      <c r="B202" s="73" t="s">
        <v>433</v>
      </c>
      <c r="C202" s="56" t="s">
        <v>102</v>
      </c>
      <c r="D202" s="56" t="s">
        <v>103</v>
      </c>
      <c r="E202" s="56" t="s">
        <v>190</v>
      </c>
      <c r="F202" s="29"/>
      <c r="G202" s="56" t="s">
        <v>353</v>
      </c>
      <c r="H202" s="56" t="s">
        <v>1625</v>
      </c>
      <c r="I202" s="30">
        <v>0.2</v>
      </c>
      <c r="J202" s="33" t="s">
        <v>108</v>
      </c>
      <c r="K202" s="33" t="s">
        <v>109</v>
      </c>
      <c r="L202" s="73" t="s">
        <v>1626</v>
      </c>
      <c r="M202" s="29"/>
      <c r="N202" s="29"/>
      <c r="O202" s="29"/>
      <c r="P202" s="29"/>
      <c r="Q202" s="87">
        <v>8.3299999999999999E-2</v>
      </c>
      <c r="R202" s="87">
        <v>8.3299999999999999E-2</v>
      </c>
      <c r="S202" s="87">
        <v>8.3299999999999999E-2</v>
      </c>
      <c r="T202" s="87">
        <v>8.3299999999999999E-2</v>
      </c>
      <c r="U202" s="87">
        <v>8.3299999999999999E-2</v>
      </c>
      <c r="V202" s="87">
        <v>8.3299999999999999E-2</v>
      </c>
      <c r="W202" s="87">
        <v>8.3299999999999999E-2</v>
      </c>
      <c r="X202" s="87">
        <v>8.3299999999999999E-2</v>
      </c>
      <c r="Y202" s="87">
        <v>8.3299999999999999E-2</v>
      </c>
      <c r="Z202" s="87">
        <v>8.3299999999999999E-2</v>
      </c>
      <c r="AA202" s="87">
        <v>8.3299999999999999E-2</v>
      </c>
      <c r="AB202" s="87">
        <v>8.3299999999999999E-2</v>
      </c>
      <c r="AC202" s="90" t="s">
        <v>1627</v>
      </c>
      <c r="AD202" s="33" t="s">
        <v>113</v>
      </c>
      <c r="AE202" s="34" t="s">
        <v>137</v>
      </c>
      <c r="AF202" s="90" t="s">
        <v>1628</v>
      </c>
      <c r="AG202" s="29"/>
      <c r="AH202" s="29"/>
      <c r="AI202" s="29"/>
      <c r="AJ202" s="29" t="s">
        <v>116</v>
      </c>
      <c r="AK202" s="29"/>
      <c r="AL202" s="29"/>
      <c r="AM202" s="29" t="s">
        <v>116</v>
      </c>
      <c r="AN202" s="29"/>
      <c r="AO202" s="29"/>
      <c r="AP202" s="29"/>
      <c r="AQ202" s="29"/>
      <c r="AR202" s="29"/>
      <c r="AS202" s="29"/>
      <c r="AT202" s="29"/>
      <c r="AU202" s="29"/>
      <c r="AV202" s="29"/>
      <c r="AW202" s="29"/>
      <c r="AX202" s="29"/>
      <c r="AY202" s="29"/>
      <c r="AZ202" s="52">
        <v>0.66666666666666663</v>
      </c>
      <c r="BA202" s="52">
        <v>1</v>
      </c>
      <c r="BB202" s="52">
        <v>1</v>
      </c>
      <c r="BC202" s="29">
        <v>0</v>
      </c>
      <c r="BD202" s="43">
        <f t="shared" si="34"/>
        <v>0.88888888888888884</v>
      </c>
      <c r="BE202" s="29"/>
      <c r="BF202" s="29"/>
      <c r="BG202" s="29"/>
      <c r="BH202" s="43">
        <v>1</v>
      </c>
      <c r="BI202" s="43">
        <v>0.16666666666666666</v>
      </c>
      <c r="BJ202" s="43">
        <v>0.25</v>
      </c>
      <c r="BK202" s="43">
        <v>0.25</v>
      </c>
      <c r="BL202" s="29">
        <v>0</v>
      </c>
      <c r="BM202" s="43">
        <v>0.66666666666666663</v>
      </c>
      <c r="BN202" s="55">
        <v>43200</v>
      </c>
      <c r="BO202" s="56">
        <v>2</v>
      </c>
      <c r="BP202" s="56">
        <v>3</v>
      </c>
      <c r="BQ202" s="73" t="s">
        <v>1637</v>
      </c>
      <c r="BR202" s="73" t="s">
        <v>1638</v>
      </c>
      <c r="BS202" s="73" t="s">
        <v>1631</v>
      </c>
      <c r="BT202" s="73" t="s">
        <v>1632</v>
      </c>
      <c r="BU202" s="55">
        <v>43286</v>
      </c>
      <c r="BV202" s="56">
        <v>3</v>
      </c>
      <c r="BW202" s="56">
        <v>3</v>
      </c>
      <c r="BX202" s="73" t="s">
        <v>1633</v>
      </c>
      <c r="BY202" s="73" t="s">
        <v>1630</v>
      </c>
      <c r="BZ202" s="73" t="s">
        <v>1631</v>
      </c>
      <c r="CA202" s="73" t="s">
        <v>1634</v>
      </c>
      <c r="CB202" s="40">
        <v>43378</v>
      </c>
      <c r="CC202" s="29">
        <v>3</v>
      </c>
      <c r="CD202" s="29">
        <v>3</v>
      </c>
      <c r="CE202" s="29" t="s">
        <v>1639</v>
      </c>
      <c r="CF202" s="29" t="s">
        <v>1638</v>
      </c>
      <c r="CG202" s="29" t="s">
        <v>1631</v>
      </c>
      <c r="CH202" s="29" t="s">
        <v>1636</v>
      </c>
      <c r="CI202" s="29"/>
      <c r="CJ202" s="29"/>
      <c r="CK202" s="29"/>
      <c r="CL202" s="29"/>
      <c r="CM202" s="29"/>
      <c r="CN202" s="29"/>
      <c r="CO202" s="29"/>
    </row>
    <row r="203" spans="1:93" s="42" customFormat="1" ht="106.5" customHeight="1" x14ac:dyDescent="0.25">
      <c r="A203" s="85" t="s">
        <v>125</v>
      </c>
      <c r="B203" s="73" t="s">
        <v>433</v>
      </c>
      <c r="C203" s="56" t="s">
        <v>102</v>
      </c>
      <c r="D203" s="56" t="s">
        <v>103</v>
      </c>
      <c r="E203" s="56" t="s">
        <v>190</v>
      </c>
      <c r="F203" s="29"/>
      <c r="G203" s="56" t="s">
        <v>353</v>
      </c>
      <c r="H203" s="56" t="s">
        <v>1625</v>
      </c>
      <c r="I203" s="30">
        <v>0.2</v>
      </c>
      <c r="J203" s="33" t="s">
        <v>108</v>
      </c>
      <c r="K203" s="33" t="s">
        <v>109</v>
      </c>
      <c r="L203" s="73" t="s">
        <v>1626</v>
      </c>
      <c r="M203" s="29"/>
      <c r="N203" s="29"/>
      <c r="O203" s="29"/>
      <c r="P203" s="29"/>
      <c r="Q203" s="87">
        <v>8.3299999999999999E-2</v>
      </c>
      <c r="R203" s="87">
        <v>8.3299999999999999E-2</v>
      </c>
      <c r="S203" s="87">
        <v>8.3299999999999999E-2</v>
      </c>
      <c r="T203" s="87">
        <v>8.3299999999999999E-2</v>
      </c>
      <c r="U203" s="87">
        <v>8.3299999999999999E-2</v>
      </c>
      <c r="V203" s="87">
        <v>8.3299999999999999E-2</v>
      </c>
      <c r="W203" s="87">
        <v>8.3299999999999999E-2</v>
      </c>
      <c r="X203" s="87">
        <v>8.3299999999999999E-2</v>
      </c>
      <c r="Y203" s="87">
        <v>8.3299999999999999E-2</v>
      </c>
      <c r="Z203" s="87">
        <v>8.3299999999999999E-2</v>
      </c>
      <c r="AA203" s="87">
        <v>8.3299999999999999E-2</v>
      </c>
      <c r="AB203" s="87">
        <v>8.3299999999999999E-2</v>
      </c>
      <c r="AC203" s="90" t="s">
        <v>1627</v>
      </c>
      <c r="AD203" s="33" t="s">
        <v>113</v>
      </c>
      <c r="AE203" s="34" t="s">
        <v>137</v>
      </c>
      <c r="AF203" s="90" t="s">
        <v>1628</v>
      </c>
      <c r="AG203" s="29"/>
      <c r="AH203" s="29"/>
      <c r="AI203" s="29"/>
      <c r="AJ203" s="29" t="s">
        <v>116</v>
      </c>
      <c r="AK203" s="29"/>
      <c r="AL203" s="29"/>
      <c r="AM203" s="29" t="s">
        <v>116</v>
      </c>
      <c r="AN203" s="29"/>
      <c r="AO203" s="29"/>
      <c r="AP203" s="29"/>
      <c r="AQ203" s="29"/>
      <c r="AR203" s="29"/>
      <c r="AS203" s="29"/>
      <c r="AT203" s="29"/>
      <c r="AU203" s="29"/>
      <c r="AV203" s="29"/>
      <c r="AW203" s="29"/>
      <c r="AX203" s="29"/>
      <c r="AY203" s="29"/>
      <c r="AZ203" s="52">
        <v>0</v>
      </c>
      <c r="BA203" s="52">
        <v>0</v>
      </c>
      <c r="BB203" s="52">
        <v>0</v>
      </c>
      <c r="BC203" s="29">
        <v>0</v>
      </c>
      <c r="BD203" s="43">
        <f t="shared" si="34"/>
        <v>0</v>
      </c>
      <c r="BE203" s="29"/>
      <c r="BF203" s="29"/>
      <c r="BG203" s="29"/>
      <c r="BH203" s="43">
        <v>1</v>
      </c>
      <c r="BI203" s="43">
        <v>0</v>
      </c>
      <c r="BJ203" s="43">
        <v>0</v>
      </c>
      <c r="BK203" s="43">
        <v>0</v>
      </c>
      <c r="BL203" s="29">
        <v>0</v>
      </c>
      <c r="BM203" s="43">
        <v>0</v>
      </c>
      <c r="BN203" s="55" t="s">
        <v>111</v>
      </c>
      <c r="BO203" s="56">
        <v>0</v>
      </c>
      <c r="BP203" s="56">
        <v>0</v>
      </c>
      <c r="BQ203" s="73" t="s">
        <v>111</v>
      </c>
      <c r="BR203" s="73" t="s">
        <v>111</v>
      </c>
      <c r="BS203" s="73" t="s">
        <v>111</v>
      </c>
      <c r="BT203" s="73" t="s">
        <v>111</v>
      </c>
      <c r="BU203" s="55" t="s">
        <v>111</v>
      </c>
      <c r="BV203" s="56" t="s">
        <v>111</v>
      </c>
      <c r="BW203" s="56" t="s">
        <v>111</v>
      </c>
      <c r="BX203" s="73" t="s">
        <v>1633</v>
      </c>
      <c r="BY203" s="73" t="s">
        <v>1630</v>
      </c>
      <c r="BZ203" s="73" t="s">
        <v>1631</v>
      </c>
      <c r="CA203" s="73" t="s">
        <v>1634</v>
      </c>
      <c r="CB203" s="40">
        <v>0</v>
      </c>
      <c r="CC203" s="29">
        <v>0</v>
      </c>
      <c r="CD203" s="29">
        <v>0</v>
      </c>
      <c r="CE203" s="29">
        <v>0</v>
      </c>
      <c r="CF203" s="29">
        <v>0</v>
      </c>
      <c r="CG203" s="29">
        <v>0</v>
      </c>
      <c r="CH203" s="29">
        <v>0</v>
      </c>
      <c r="CI203" s="29"/>
      <c r="CJ203" s="29"/>
      <c r="CK203" s="29"/>
      <c r="CL203" s="29"/>
      <c r="CM203" s="29"/>
      <c r="CN203" s="29"/>
      <c r="CO203" s="29"/>
    </row>
    <row r="204" spans="1:93" s="42" customFormat="1" ht="79.5" customHeight="1" x14ac:dyDescent="0.25">
      <c r="A204" s="29" t="s">
        <v>416</v>
      </c>
      <c r="B204" s="73" t="s">
        <v>101</v>
      </c>
      <c r="C204" s="56" t="s">
        <v>417</v>
      </c>
      <c r="D204" s="56" t="s">
        <v>103</v>
      </c>
      <c r="E204" s="56" t="s">
        <v>1640</v>
      </c>
      <c r="F204" s="56" t="s">
        <v>1641</v>
      </c>
      <c r="G204" s="56" t="s">
        <v>1642</v>
      </c>
      <c r="H204" s="56" t="s">
        <v>1643</v>
      </c>
      <c r="I204" s="30">
        <f>10%-2.5%</f>
        <v>7.5000000000000011E-2</v>
      </c>
      <c r="J204" s="33" t="s">
        <v>108</v>
      </c>
      <c r="K204" s="33" t="s">
        <v>109</v>
      </c>
      <c r="L204" s="73" t="s">
        <v>1644</v>
      </c>
      <c r="M204" s="29"/>
      <c r="N204" s="29"/>
      <c r="O204" s="29"/>
      <c r="P204" s="29"/>
      <c r="Q204" s="87">
        <v>1</v>
      </c>
      <c r="R204" s="87">
        <v>1</v>
      </c>
      <c r="S204" s="87">
        <v>1</v>
      </c>
      <c r="T204" s="87">
        <v>1</v>
      </c>
      <c r="U204" s="87">
        <v>1</v>
      </c>
      <c r="V204" s="87">
        <v>1</v>
      </c>
      <c r="W204" s="87">
        <v>1</v>
      </c>
      <c r="X204" s="87">
        <v>1</v>
      </c>
      <c r="Y204" s="87">
        <v>1</v>
      </c>
      <c r="Z204" s="87">
        <v>1</v>
      </c>
      <c r="AA204" s="87">
        <v>1</v>
      </c>
      <c r="AB204" s="87">
        <v>1</v>
      </c>
      <c r="AC204" s="90" t="s">
        <v>1645</v>
      </c>
      <c r="AD204" s="33" t="s">
        <v>113</v>
      </c>
      <c r="AE204" s="34" t="s">
        <v>137</v>
      </c>
      <c r="AF204" s="90" t="s">
        <v>1646</v>
      </c>
      <c r="AG204" s="29"/>
      <c r="AH204" s="29"/>
      <c r="AI204" s="29"/>
      <c r="AJ204" s="29" t="s">
        <v>116</v>
      </c>
      <c r="AK204" s="29"/>
      <c r="AL204" s="29"/>
      <c r="AM204" s="29" t="s">
        <v>116</v>
      </c>
      <c r="AN204" s="29"/>
      <c r="AO204" s="29"/>
      <c r="AP204" s="29"/>
      <c r="AQ204" s="29"/>
      <c r="AR204" s="29"/>
      <c r="AS204" s="29"/>
      <c r="AT204" s="29"/>
      <c r="AU204" s="29"/>
      <c r="AV204" s="29"/>
      <c r="AW204" s="29"/>
      <c r="AX204" s="29"/>
      <c r="AY204" s="29"/>
      <c r="AZ204" s="52">
        <v>1</v>
      </c>
      <c r="BA204" s="52">
        <v>1</v>
      </c>
      <c r="BB204" s="32">
        <v>1</v>
      </c>
      <c r="BC204" s="29">
        <v>0</v>
      </c>
      <c r="BD204" s="43">
        <v>1</v>
      </c>
      <c r="BE204" s="29"/>
      <c r="BF204" s="29"/>
      <c r="BG204" s="29"/>
      <c r="BH204" s="43">
        <v>1</v>
      </c>
      <c r="BI204" s="43">
        <v>0.25</v>
      </c>
      <c r="BJ204" s="43">
        <v>0.25</v>
      </c>
      <c r="BK204" s="32">
        <v>0.25</v>
      </c>
      <c r="BL204" s="29">
        <v>0</v>
      </c>
      <c r="BM204" s="43">
        <v>0.75</v>
      </c>
      <c r="BN204" s="55">
        <v>43190</v>
      </c>
      <c r="BO204" s="56">
        <v>99</v>
      </c>
      <c r="BP204" s="56">
        <v>99</v>
      </c>
      <c r="BQ204" s="73" t="s">
        <v>1647</v>
      </c>
      <c r="BR204" s="73" t="s">
        <v>1648</v>
      </c>
      <c r="BS204" s="73" t="s">
        <v>1649</v>
      </c>
      <c r="BT204" s="73" t="s">
        <v>1650</v>
      </c>
      <c r="BU204" s="55">
        <v>43281</v>
      </c>
      <c r="BV204" s="56">
        <v>39</v>
      </c>
      <c r="BW204" s="56">
        <v>39</v>
      </c>
      <c r="BX204" s="73" t="s">
        <v>1651</v>
      </c>
      <c r="BY204" s="152" t="s">
        <v>1648</v>
      </c>
      <c r="BZ204" s="73" t="s">
        <v>1652</v>
      </c>
      <c r="CA204" s="73" t="s">
        <v>1653</v>
      </c>
      <c r="CB204" s="40">
        <v>43373</v>
      </c>
      <c r="CC204" s="29">
        <v>68</v>
      </c>
      <c r="CD204" s="29">
        <v>68</v>
      </c>
      <c r="CE204" s="29" t="s">
        <v>1654</v>
      </c>
      <c r="CF204" s="29" t="s">
        <v>1648</v>
      </c>
      <c r="CG204" s="29" t="s">
        <v>1655</v>
      </c>
      <c r="CH204" s="29" t="s">
        <v>1653</v>
      </c>
      <c r="CI204" s="29"/>
      <c r="CJ204" s="29"/>
      <c r="CK204" s="29"/>
      <c r="CL204" s="29"/>
      <c r="CM204" s="29"/>
      <c r="CN204" s="29"/>
      <c r="CO204" s="29"/>
    </row>
    <row r="205" spans="1:93" s="42" customFormat="1" ht="90" customHeight="1" x14ac:dyDescent="0.25">
      <c r="A205" s="29" t="s">
        <v>416</v>
      </c>
      <c r="B205" s="73" t="s">
        <v>101</v>
      </c>
      <c r="C205" s="56" t="s">
        <v>417</v>
      </c>
      <c r="D205" s="56" t="s">
        <v>103</v>
      </c>
      <c r="E205" s="56" t="s">
        <v>1640</v>
      </c>
      <c r="F205" s="56" t="s">
        <v>1656</v>
      </c>
      <c r="G205" s="56" t="s">
        <v>1657</v>
      </c>
      <c r="H205" s="56" t="s">
        <v>1658</v>
      </c>
      <c r="I205" s="30">
        <f>10%-2.5%</f>
        <v>7.5000000000000011E-2</v>
      </c>
      <c r="J205" s="33" t="s">
        <v>108</v>
      </c>
      <c r="K205" s="33" t="s">
        <v>109</v>
      </c>
      <c r="L205" s="73" t="s">
        <v>1644</v>
      </c>
      <c r="M205" s="29"/>
      <c r="N205" s="29"/>
      <c r="O205" s="29"/>
      <c r="P205" s="29"/>
      <c r="Q205" s="87">
        <v>1</v>
      </c>
      <c r="R205" s="87">
        <v>1</v>
      </c>
      <c r="S205" s="87">
        <v>1</v>
      </c>
      <c r="T205" s="87">
        <v>1</v>
      </c>
      <c r="U205" s="87">
        <v>1</v>
      </c>
      <c r="V205" s="87">
        <v>1</v>
      </c>
      <c r="W205" s="87">
        <v>1</v>
      </c>
      <c r="X205" s="87">
        <v>1</v>
      </c>
      <c r="Y205" s="87">
        <v>1</v>
      </c>
      <c r="Z205" s="87">
        <v>1</v>
      </c>
      <c r="AA205" s="87">
        <v>1</v>
      </c>
      <c r="AB205" s="87">
        <v>1</v>
      </c>
      <c r="AC205" s="90" t="s">
        <v>1659</v>
      </c>
      <c r="AD205" s="33" t="s">
        <v>113</v>
      </c>
      <c r="AE205" s="34" t="s">
        <v>137</v>
      </c>
      <c r="AF205" s="90" t="s">
        <v>1660</v>
      </c>
      <c r="AG205" s="29"/>
      <c r="AH205" s="29"/>
      <c r="AI205" s="29"/>
      <c r="AJ205" s="29" t="s">
        <v>116</v>
      </c>
      <c r="AK205" s="29"/>
      <c r="AL205" s="29"/>
      <c r="AM205" s="29" t="s">
        <v>116</v>
      </c>
      <c r="AN205" s="29"/>
      <c r="AO205" s="29"/>
      <c r="AP205" s="29"/>
      <c r="AQ205" s="29"/>
      <c r="AR205" s="29"/>
      <c r="AS205" s="29"/>
      <c r="AT205" s="29"/>
      <c r="AU205" s="29"/>
      <c r="AV205" s="29"/>
      <c r="AW205" s="29"/>
      <c r="AX205" s="29"/>
      <c r="AY205" s="29"/>
      <c r="AZ205" s="52">
        <v>0.64485981308411211</v>
      </c>
      <c r="BA205" s="52">
        <v>1</v>
      </c>
      <c r="BB205" s="32">
        <v>0.99367088607594933</v>
      </c>
      <c r="BC205" s="29">
        <v>0</v>
      </c>
      <c r="BD205" s="43">
        <v>0.87951023305335385</v>
      </c>
      <c r="BE205" s="29"/>
      <c r="BF205" s="29"/>
      <c r="BG205" s="29"/>
      <c r="BH205" s="43">
        <v>1</v>
      </c>
      <c r="BI205" s="43">
        <v>0.16121495327102803</v>
      </c>
      <c r="BJ205" s="43">
        <v>0.25</v>
      </c>
      <c r="BK205" s="32">
        <v>0.24841772151898733</v>
      </c>
      <c r="BL205" s="29">
        <v>0</v>
      </c>
      <c r="BM205" s="43">
        <v>0.65963267479001542</v>
      </c>
      <c r="BN205" s="55">
        <v>43190</v>
      </c>
      <c r="BO205" s="56">
        <v>69</v>
      </c>
      <c r="BP205" s="56">
        <v>107</v>
      </c>
      <c r="BQ205" s="73" t="s">
        <v>1661</v>
      </c>
      <c r="BR205" s="73" t="s">
        <v>1662</v>
      </c>
      <c r="BS205" s="73" t="s">
        <v>1663</v>
      </c>
      <c r="BT205" s="73" t="s">
        <v>1664</v>
      </c>
      <c r="BU205" s="55">
        <v>43281</v>
      </c>
      <c r="BV205" s="56">
        <v>100</v>
      </c>
      <c r="BW205" s="56">
        <v>100</v>
      </c>
      <c r="BX205" s="73" t="s">
        <v>1665</v>
      </c>
      <c r="BY205" s="73" t="s">
        <v>1662</v>
      </c>
      <c r="BZ205" s="73" t="s">
        <v>1666</v>
      </c>
      <c r="CA205" s="73" t="s">
        <v>1667</v>
      </c>
      <c r="CB205" s="40">
        <v>43373</v>
      </c>
      <c r="CC205" s="29">
        <v>157</v>
      </c>
      <c r="CD205" s="29">
        <v>158</v>
      </c>
      <c r="CE205" s="29" t="s">
        <v>1668</v>
      </c>
      <c r="CF205" s="29" t="s">
        <v>1669</v>
      </c>
      <c r="CG205" s="29" t="s">
        <v>1670</v>
      </c>
      <c r="CH205" s="29" t="s">
        <v>1671</v>
      </c>
      <c r="CI205" s="29"/>
      <c r="CJ205" s="29"/>
      <c r="CK205" s="29"/>
      <c r="CL205" s="29"/>
      <c r="CM205" s="29"/>
      <c r="CN205" s="29"/>
      <c r="CO205" s="29"/>
    </row>
    <row r="206" spans="1:93" s="42" customFormat="1" ht="93" customHeight="1" x14ac:dyDescent="0.25">
      <c r="A206" s="29" t="s">
        <v>416</v>
      </c>
      <c r="B206" s="73" t="s">
        <v>101</v>
      </c>
      <c r="C206" s="56" t="s">
        <v>417</v>
      </c>
      <c r="D206" s="56" t="s">
        <v>103</v>
      </c>
      <c r="E206" s="56" t="s">
        <v>1640</v>
      </c>
      <c r="F206" s="56" t="s">
        <v>1672</v>
      </c>
      <c r="G206" s="56" t="s">
        <v>1657</v>
      </c>
      <c r="H206" s="56" t="s">
        <v>1673</v>
      </c>
      <c r="I206" s="30">
        <f>10%-2.5%</f>
        <v>7.5000000000000011E-2</v>
      </c>
      <c r="J206" s="33" t="s">
        <v>108</v>
      </c>
      <c r="K206" s="33" t="s">
        <v>109</v>
      </c>
      <c r="L206" s="73" t="s">
        <v>1644</v>
      </c>
      <c r="M206" s="29"/>
      <c r="N206" s="29"/>
      <c r="O206" s="29"/>
      <c r="P206" s="29"/>
      <c r="Q206" s="87">
        <v>1</v>
      </c>
      <c r="R206" s="87">
        <v>1</v>
      </c>
      <c r="S206" s="87">
        <v>1</v>
      </c>
      <c r="T206" s="87">
        <v>1</v>
      </c>
      <c r="U206" s="87">
        <v>1</v>
      </c>
      <c r="V206" s="87">
        <v>1</v>
      </c>
      <c r="W206" s="87">
        <v>1</v>
      </c>
      <c r="X206" s="87">
        <v>1</v>
      </c>
      <c r="Y206" s="87">
        <v>1</v>
      </c>
      <c r="Z206" s="87">
        <v>1</v>
      </c>
      <c r="AA206" s="87">
        <v>1</v>
      </c>
      <c r="AB206" s="87">
        <v>1</v>
      </c>
      <c r="AC206" s="90" t="s">
        <v>1674</v>
      </c>
      <c r="AD206" s="33" t="s">
        <v>113</v>
      </c>
      <c r="AE206" s="34" t="s">
        <v>137</v>
      </c>
      <c r="AF206" s="90" t="s">
        <v>1675</v>
      </c>
      <c r="AG206" s="29"/>
      <c r="AH206" s="29"/>
      <c r="AI206" s="29"/>
      <c r="AJ206" s="29" t="s">
        <v>116</v>
      </c>
      <c r="AK206" s="29"/>
      <c r="AL206" s="29"/>
      <c r="AM206" s="29" t="s">
        <v>116</v>
      </c>
      <c r="AN206" s="29"/>
      <c r="AO206" s="29"/>
      <c r="AP206" s="29"/>
      <c r="AQ206" s="29"/>
      <c r="AR206" s="29"/>
      <c r="AS206" s="29"/>
      <c r="AT206" s="29"/>
      <c r="AU206" s="29"/>
      <c r="AV206" s="29"/>
      <c r="AW206" s="29"/>
      <c r="AX206" s="29"/>
      <c r="AY206" s="29"/>
      <c r="AZ206" s="52">
        <v>0.93181818181818177</v>
      </c>
      <c r="BA206" s="52">
        <v>0.96794871794871795</v>
      </c>
      <c r="BB206" s="32">
        <v>0.99224806201550386</v>
      </c>
      <c r="BC206" s="29">
        <v>0</v>
      </c>
      <c r="BD206" s="43">
        <v>0.96400498726080119</v>
      </c>
      <c r="BE206" s="29"/>
      <c r="BF206" s="29"/>
      <c r="BG206" s="29"/>
      <c r="BH206" s="43">
        <v>1</v>
      </c>
      <c r="BI206" s="43">
        <v>0.23295454545454544</v>
      </c>
      <c r="BJ206" s="43">
        <v>0.24198717948717949</v>
      </c>
      <c r="BK206" s="32">
        <v>0.24806201550387597</v>
      </c>
      <c r="BL206" s="29">
        <v>0</v>
      </c>
      <c r="BM206" s="43">
        <v>0.7230037404456009</v>
      </c>
      <c r="BN206" s="55">
        <v>43190</v>
      </c>
      <c r="BO206" s="56">
        <v>123</v>
      </c>
      <c r="BP206" s="56">
        <v>132</v>
      </c>
      <c r="BQ206" s="73" t="s">
        <v>1676</v>
      </c>
      <c r="BR206" s="73" t="s">
        <v>1677</v>
      </c>
      <c r="BS206" s="73" t="s">
        <v>1678</v>
      </c>
      <c r="BT206" s="73" t="s">
        <v>1679</v>
      </c>
      <c r="BU206" s="55">
        <v>43281</v>
      </c>
      <c r="BV206" s="56">
        <v>151</v>
      </c>
      <c r="BW206" s="56">
        <v>156</v>
      </c>
      <c r="BX206" s="73" t="s">
        <v>1680</v>
      </c>
      <c r="BY206" s="73" t="s">
        <v>1681</v>
      </c>
      <c r="BZ206" s="73" t="s">
        <v>1682</v>
      </c>
      <c r="CA206" s="73" t="s">
        <v>1683</v>
      </c>
      <c r="CB206" s="40">
        <v>43373</v>
      </c>
      <c r="CC206" s="29">
        <v>128</v>
      </c>
      <c r="CD206" s="29">
        <v>129</v>
      </c>
      <c r="CE206" s="29" t="s">
        <v>1684</v>
      </c>
      <c r="CF206" s="29" t="s">
        <v>1681</v>
      </c>
      <c r="CG206" s="29" t="s">
        <v>1685</v>
      </c>
      <c r="CH206" s="29" t="s">
        <v>1686</v>
      </c>
      <c r="CI206" s="29"/>
      <c r="CJ206" s="29"/>
      <c r="CK206" s="29"/>
      <c r="CL206" s="29"/>
      <c r="CM206" s="29"/>
      <c r="CN206" s="29"/>
      <c r="CO206" s="29"/>
    </row>
    <row r="207" spans="1:93" s="42" customFormat="1" ht="108.75" customHeight="1" x14ac:dyDescent="0.25">
      <c r="A207" s="29" t="s">
        <v>416</v>
      </c>
      <c r="B207" s="73" t="s">
        <v>101</v>
      </c>
      <c r="C207" s="56" t="s">
        <v>417</v>
      </c>
      <c r="D207" s="56" t="s">
        <v>103</v>
      </c>
      <c r="E207" s="56" t="s">
        <v>1640</v>
      </c>
      <c r="F207" s="56" t="s">
        <v>1687</v>
      </c>
      <c r="G207" s="56" t="s">
        <v>1657</v>
      </c>
      <c r="H207" s="56" t="s">
        <v>1688</v>
      </c>
      <c r="I207" s="30">
        <f>30%-2.5%</f>
        <v>0.27499999999999997</v>
      </c>
      <c r="J207" s="33" t="s">
        <v>108</v>
      </c>
      <c r="K207" s="33" t="s">
        <v>109</v>
      </c>
      <c r="L207" s="73" t="s">
        <v>1644</v>
      </c>
      <c r="M207" s="29"/>
      <c r="N207" s="29"/>
      <c r="O207" s="29"/>
      <c r="P207" s="29"/>
      <c r="Q207" s="87">
        <v>1</v>
      </c>
      <c r="R207" s="87">
        <v>1</v>
      </c>
      <c r="S207" s="87">
        <v>1</v>
      </c>
      <c r="T207" s="87">
        <v>1</v>
      </c>
      <c r="U207" s="87">
        <v>1</v>
      </c>
      <c r="V207" s="87">
        <v>1</v>
      </c>
      <c r="W207" s="87">
        <v>1</v>
      </c>
      <c r="X207" s="87">
        <v>1</v>
      </c>
      <c r="Y207" s="87">
        <v>1</v>
      </c>
      <c r="Z207" s="87">
        <v>1</v>
      </c>
      <c r="AA207" s="87">
        <v>1</v>
      </c>
      <c r="AB207" s="87">
        <v>1</v>
      </c>
      <c r="AC207" s="90" t="s">
        <v>1689</v>
      </c>
      <c r="AD207" s="33" t="s">
        <v>113</v>
      </c>
      <c r="AE207" s="34" t="s">
        <v>137</v>
      </c>
      <c r="AF207" s="90" t="s">
        <v>1690</v>
      </c>
      <c r="AG207" s="29"/>
      <c r="AH207" s="29"/>
      <c r="AI207" s="29"/>
      <c r="AJ207" s="29" t="s">
        <v>116</v>
      </c>
      <c r="AK207" s="29"/>
      <c r="AL207" s="29"/>
      <c r="AM207" s="29" t="s">
        <v>116</v>
      </c>
      <c r="AN207" s="29"/>
      <c r="AO207" s="29"/>
      <c r="AP207" s="29"/>
      <c r="AQ207" s="29"/>
      <c r="AR207" s="29"/>
      <c r="AS207" s="29"/>
      <c r="AT207" s="29"/>
      <c r="AU207" s="29"/>
      <c r="AV207" s="29"/>
      <c r="AW207" s="29"/>
      <c r="AX207" s="29"/>
      <c r="AY207" s="29"/>
      <c r="AZ207" s="52">
        <v>0.96938775510204078</v>
      </c>
      <c r="BA207" s="52">
        <v>0.96178343949044587</v>
      </c>
      <c r="BB207" s="32">
        <v>1</v>
      </c>
      <c r="BC207" s="29">
        <v>0</v>
      </c>
      <c r="BD207" s="43">
        <v>0.97705706486416222</v>
      </c>
      <c r="BE207" s="29"/>
      <c r="BF207" s="29"/>
      <c r="BG207" s="29"/>
      <c r="BH207" s="43">
        <v>1</v>
      </c>
      <c r="BI207" s="43">
        <v>0.2423469387755102</v>
      </c>
      <c r="BJ207" s="43">
        <v>0.24044585987261147</v>
      </c>
      <c r="BK207" s="32">
        <v>0.25</v>
      </c>
      <c r="BL207" s="29">
        <v>0</v>
      </c>
      <c r="BM207" s="43">
        <v>0.73279279864812163</v>
      </c>
      <c r="BN207" s="55">
        <v>43190</v>
      </c>
      <c r="BO207" s="56">
        <v>95</v>
      </c>
      <c r="BP207" s="56">
        <v>98</v>
      </c>
      <c r="BQ207" s="73" t="s">
        <v>1691</v>
      </c>
      <c r="BR207" s="73" t="s">
        <v>1692</v>
      </c>
      <c r="BS207" s="73" t="s">
        <v>1693</v>
      </c>
      <c r="BT207" s="73" t="s">
        <v>1694</v>
      </c>
      <c r="BU207" s="55">
        <v>43280</v>
      </c>
      <c r="BV207" s="56">
        <v>151</v>
      </c>
      <c r="BW207" s="56">
        <v>157</v>
      </c>
      <c r="BX207" s="73" t="s">
        <v>1695</v>
      </c>
      <c r="BY207" s="73" t="s">
        <v>1696</v>
      </c>
      <c r="BZ207" s="73" t="s">
        <v>1693</v>
      </c>
      <c r="CA207" s="73" t="s">
        <v>1697</v>
      </c>
      <c r="CB207" s="40">
        <v>43374</v>
      </c>
      <c r="CC207" s="29">
        <v>62</v>
      </c>
      <c r="CD207" s="29">
        <v>62</v>
      </c>
      <c r="CE207" s="29" t="s">
        <v>1698</v>
      </c>
      <c r="CF207" s="29" t="s">
        <v>1699</v>
      </c>
      <c r="CG207" s="29" t="s">
        <v>1693</v>
      </c>
      <c r="CH207" s="29" t="s">
        <v>1700</v>
      </c>
      <c r="CI207" s="29"/>
      <c r="CJ207" s="29"/>
      <c r="CK207" s="29"/>
      <c r="CL207" s="29"/>
      <c r="CM207" s="29"/>
      <c r="CN207" s="29"/>
      <c r="CO207" s="29"/>
    </row>
    <row r="208" spans="1:93" s="42" customFormat="1" ht="99" customHeight="1" x14ac:dyDescent="0.25">
      <c r="A208" s="29" t="s">
        <v>416</v>
      </c>
      <c r="B208" s="73" t="s">
        <v>101</v>
      </c>
      <c r="C208" s="56" t="s">
        <v>417</v>
      </c>
      <c r="D208" s="56" t="s">
        <v>103</v>
      </c>
      <c r="E208" s="56" t="s">
        <v>1640</v>
      </c>
      <c r="F208" s="56" t="s">
        <v>1701</v>
      </c>
      <c r="G208" s="56" t="s">
        <v>1657</v>
      </c>
      <c r="H208" s="56" t="s">
        <v>1702</v>
      </c>
      <c r="I208" s="30">
        <f t="shared" ref="I208:I209" si="35">10%-2.5%</f>
        <v>7.5000000000000011E-2</v>
      </c>
      <c r="J208" s="33" t="s">
        <v>108</v>
      </c>
      <c r="K208" s="33" t="s">
        <v>109</v>
      </c>
      <c r="L208" s="73" t="s">
        <v>1644</v>
      </c>
      <c r="M208" s="29"/>
      <c r="N208" s="29"/>
      <c r="O208" s="29"/>
      <c r="P208" s="29"/>
      <c r="Q208" s="87">
        <v>1</v>
      </c>
      <c r="R208" s="87">
        <v>1</v>
      </c>
      <c r="S208" s="87">
        <v>1</v>
      </c>
      <c r="T208" s="87">
        <v>1</v>
      </c>
      <c r="U208" s="87">
        <v>1</v>
      </c>
      <c r="V208" s="87">
        <v>1</v>
      </c>
      <c r="W208" s="87">
        <v>1</v>
      </c>
      <c r="X208" s="87">
        <v>1</v>
      </c>
      <c r="Y208" s="87">
        <v>1</v>
      </c>
      <c r="Z208" s="87">
        <v>1</v>
      </c>
      <c r="AA208" s="87">
        <v>1</v>
      </c>
      <c r="AB208" s="87">
        <v>1</v>
      </c>
      <c r="AC208" s="90" t="s">
        <v>1703</v>
      </c>
      <c r="AD208" s="33" t="s">
        <v>113</v>
      </c>
      <c r="AE208" s="34" t="s">
        <v>137</v>
      </c>
      <c r="AF208" s="90" t="s">
        <v>1704</v>
      </c>
      <c r="AG208" s="29"/>
      <c r="AH208" s="29"/>
      <c r="AI208" s="29"/>
      <c r="AJ208" s="29" t="s">
        <v>116</v>
      </c>
      <c r="AK208" s="29"/>
      <c r="AL208" s="29"/>
      <c r="AM208" s="29" t="s">
        <v>116</v>
      </c>
      <c r="AN208" s="29"/>
      <c r="AO208" s="29"/>
      <c r="AP208" s="29"/>
      <c r="AQ208" s="29"/>
      <c r="AR208" s="29"/>
      <c r="AS208" s="29"/>
      <c r="AT208" s="29"/>
      <c r="AU208" s="29"/>
      <c r="AV208" s="29"/>
      <c r="AW208" s="29"/>
      <c r="AX208" s="29"/>
      <c r="AY208" s="29"/>
      <c r="AZ208" s="52">
        <v>0</v>
      </c>
      <c r="BA208" s="52">
        <v>1</v>
      </c>
      <c r="BB208" s="32">
        <v>0</v>
      </c>
      <c r="BC208" s="29">
        <v>0</v>
      </c>
      <c r="BD208" s="43">
        <v>0.33333333333333331</v>
      </c>
      <c r="BE208" s="29"/>
      <c r="BF208" s="29"/>
      <c r="BG208" s="29"/>
      <c r="BH208" s="43">
        <v>1</v>
      </c>
      <c r="BI208" s="43">
        <v>0</v>
      </c>
      <c r="BJ208" s="43">
        <v>0.25</v>
      </c>
      <c r="BK208" s="32">
        <v>0</v>
      </c>
      <c r="BL208" s="29">
        <v>0</v>
      </c>
      <c r="BM208" s="43">
        <v>0.25</v>
      </c>
      <c r="BN208" s="55">
        <v>43190</v>
      </c>
      <c r="BO208" s="56">
        <v>0</v>
      </c>
      <c r="BP208" s="56">
        <v>0</v>
      </c>
      <c r="BQ208" s="73" t="s">
        <v>1705</v>
      </c>
      <c r="BR208" s="73"/>
      <c r="BS208" s="73" t="s">
        <v>1706</v>
      </c>
      <c r="BT208" s="73" t="s">
        <v>1707</v>
      </c>
      <c r="BU208" s="55">
        <v>43280</v>
      </c>
      <c r="BV208" s="56">
        <v>2</v>
      </c>
      <c r="BW208" s="56">
        <v>2</v>
      </c>
      <c r="BX208" s="73" t="s">
        <v>1708</v>
      </c>
      <c r="BY208" s="73" t="s">
        <v>1709</v>
      </c>
      <c r="BZ208" s="73" t="s">
        <v>1710</v>
      </c>
      <c r="CA208" s="73"/>
      <c r="CB208" s="40">
        <v>43374</v>
      </c>
      <c r="CC208" s="29">
        <v>0</v>
      </c>
      <c r="CD208" s="29">
        <v>0</v>
      </c>
      <c r="CE208" s="29" t="s">
        <v>1711</v>
      </c>
      <c r="CF208" s="29" t="s">
        <v>1712</v>
      </c>
      <c r="CG208" s="29" t="s">
        <v>1713</v>
      </c>
      <c r="CH208" s="29" t="s">
        <v>1714</v>
      </c>
      <c r="CI208" s="29"/>
      <c r="CJ208" s="29"/>
      <c r="CK208" s="29"/>
      <c r="CL208" s="29"/>
      <c r="CM208" s="29"/>
      <c r="CN208" s="29"/>
      <c r="CO208" s="29"/>
    </row>
    <row r="209" spans="1:93" s="42" customFormat="1" ht="101.25" customHeight="1" x14ac:dyDescent="0.25">
      <c r="A209" s="29" t="s">
        <v>416</v>
      </c>
      <c r="B209" s="73" t="s">
        <v>101</v>
      </c>
      <c r="C209" s="56" t="s">
        <v>417</v>
      </c>
      <c r="D209" s="56" t="s">
        <v>103</v>
      </c>
      <c r="E209" s="56" t="s">
        <v>1640</v>
      </c>
      <c r="F209" s="135" t="s">
        <v>1715</v>
      </c>
      <c r="G209" s="56" t="s">
        <v>1657</v>
      </c>
      <c r="H209" s="135" t="s">
        <v>1716</v>
      </c>
      <c r="I209" s="30">
        <f t="shared" si="35"/>
        <v>7.5000000000000011E-2</v>
      </c>
      <c r="J209" s="33" t="s">
        <v>108</v>
      </c>
      <c r="K209" s="33" t="s">
        <v>109</v>
      </c>
      <c r="L209" s="73" t="s">
        <v>1644</v>
      </c>
      <c r="M209" s="29"/>
      <c r="N209" s="29"/>
      <c r="O209" s="29"/>
      <c r="P209" s="29"/>
      <c r="Q209" s="87">
        <v>1</v>
      </c>
      <c r="R209" s="87">
        <v>1</v>
      </c>
      <c r="S209" s="87">
        <v>1</v>
      </c>
      <c r="T209" s="87">
        <v>1</v>
      </c>
      <c r="U209" s="87">
        <v>1</v>
      </c>
      <c r="V209" s="87">
        <v>1</v>
      </c>
      <c r="W209" s="87">
        <v>1</v>
      </c>
      <c r="X209" s="87">
        <v>1</v>
      </c>
      <c r="Y209" s="87">
        <v>1</v>
      </c>
      <c r="Z209" s="87">
        <v>1</v>
      </c>
      <c r="AA209" s="87">
        <v>1</v>
      </c>
      <c r="AB209" s="87">
        <v>1</v>
      </c>
      <c r="AC209" s="90" t="s">
        <v>1717</v>
      </c>
      <c r="AD209" s="33" t="s">
        <v>113</v>
      </c>
      <c r="AE209" s="34" t="s">
        <v>137</v>
      </c>
      <c r="AF209" s="90" t="s">
        <v>1718</v>
      </c>
      <c r="AG209" s="29"/>
      <c r="AH209" s="29"/>
      <c r="AI209" s="29"/>
      <c r="AJ209" s="29" t="s">
        <v>116</v>
      </c>
      <c r="AK209" s="29"/>
      <c r="AL209" s="29"/>
      <c r="AM209" s="29" t="s">
        <v>116</v>
      </c>
      <c r="AN209" s="29"/>
      <c r="AO209" s="29"/>
      <c r="AP209" s="29"/>
      <c r="AQ209" s="29"/>
      <c r="AR209" s="29"/>
      <c r="AS209" s="29"/>
      <c r="AT209" s="29"/>
      <c r="AU209" s="29"/>
      <c r="AV209" s="29"/>
      <c r="AW209" s="29"/>
      <c r="AX209" s="29"/>
      <c r="AY209" s="29"/>
      <c r="AZ209" s="52">
        <v>0.66968325791855199</v>
      </c>
      <c r="BA209" s="52">
        <v>0.89821428571428574</v>
      </c>
      <c r="BB209" s="32">
        <v>0.9124463519313305</v>
      </c>
      <c r="BC209" s="29">
        <v>0</v>
      </c>
      <c r="BD209" s="43">
        <v>0.82678129852138937</v>
      </c>
      <c r="BE209" s="29"/>
      <c r="BF209" s="29"/>
      <c r="BG209" s="29"/>
      <c r="BH209" s="43">
        <v>1</v>
      </c>
      <c r="BI209" s="43">
        <v>0.167420814479638</v>
      </c>
      <c r="BJ209" s="43">
        <v>0.22455357142857144</v>
      </c>
      <c r="BK209" s="32">
        <v>0.22811158798283263</v>
      </c>
      <c r="BL209" s="29">
        <v>0</v>
      </c>
      <c r="BM209" s="43">
        <v>0.62008597389104203</v>
      </c>
      <c r="BN209" s="55">
        <v>43190</v>
      </c>
      <c r="BO209" s="56">
        <v>148</v>
      </c>
      <c r="BP209" s="56">
        <v>221</v>
      </c>
      <c r="BQ209" s="73" t="s">
        <v>1719</v>
      </c>
      <c r="BR209" s="73" t="s">
        <v>1720</v>
      </c>
      <c r="BS209" s="73" t="s">
        <v>1721</v>
      </c>
      <c r="BT209" s="73" t="s">
        <v>1722</v>
      </c>
      <c r="BU209" s="55">
        <v>43190</v>
      </c>
      <c r="BV209" s="56">
        <v>503</v>
      </c>
      <c r="BW209" s="56">
        <v>560</v>
      </c>
      <c r="BX209" s="73" t="s">
        <v>1723</v>
      </c>
      <c r="BY209" s="73" t="s">
        <v>1720</v>
      </c>
      <c r="BZ209" s="73" t="s">
        <v>1721</v>
      </c>
      <c r="CA209" s="73" t="s">
        <v>1724</v>
      </c>
      <c r="CB209" s="40">
        <v>43374</v>
      </c>
      <c r="CC209" s="29">
        <v>1063</v>
      </c>
      <c r="CD209" s="29">
        <v>1165</v>
      </c>
      <c r="CE209" s="29" t="s">
        <v>1725</v>
      </c>
      <c r="CF209" s="29" t="s">
        <v>1726</v>
      </c>
      <c r="CG209" s="29" t="s">
        <v>1721</v>
      </c>
      <c r="CH209" s="29" t="s">
        <v>1727</v>
      </c>
      <c r="CI209" s="29"/>
      <c r="CJ209" s="29"/>
      <c r="CK209" s="29"/>
      <c r="CL209" s="29"/>
      <c r="CM209" s="29"/>
      <c r="CN209" s="29"/>
      <c r="CO209" s="29"/>
    </row>
    <row r="210" spans="1:93" s="42" customFormat="1" ht="101.25" customHeight="1" x14ac:dyDescent="0.25">
      <c r="A210" s="29" t="s">
        <v>416</v>
      </c>
      <c r="B210" s="73" t="s">
        <v>101</v>
      </c>
      <c r="C210" s="56" t="s">
        <v>417</v>
      </c>
      <c r="D210" s="56" t="s">
        <v>103</v>
      </c>
      <c r="E210" s="56" t="s">
        <v>1640</v>
      </c>
      <c r="F210" s="135" t="s">
        <v>1728</v>
      </c>
      <c r="G210" s="56" t="s">
        <v>1657</v>
      </c>
      <c r="H210" s="135" t="s">
        <v>1729</v>
      </c>
      <c r="I210" s="30">
        <f>10%-2.5%</f>
        <v>7.5000000000000011E-2</v>
      </c>
      <c r="J210" s="33" t="s">
        <v>108</v>
      </c>
      <c r="K210" s="33" t="s">
        <v>109</v>
      </c>
      <c r="L210" s="73" t="s">
        <v>1644</v>
      </c>
      <c r="M210" s="29"/>
      <c r="N210" s="29"/>
      <c r="O210" s="29"/>
      <c r="P210" s="29"/>
      <c r="Q210" s="87">
        <v>1</v>
      </c>
      <c r="R210" s="87">
        <v>1</v>
      </c>
      <c r="S210" s="87">
        <v>1</v>
      </c>
      <c r="T210" s="87">
        <v>1</v>
      </c>
      <c r="U210" s="87">
        <v>1</v>
      </c>
      <c r="V210" s="87">
        <v>1</v>
      </c>
      <c r="W210" s="87">
        <v>1</v>
      </c>
      <c r="X210" s="87">
        <v>1</v>
      </c>
      <c r="Y210" s="87">
        <v>1</v>
      </c>
      <c r="Z210" s="87">
        <v>1</v>
      </c>
      <c r="AA210" s="87">
        <v>1</v>
      </c>
      <c r="AB210" s="87">
        <v>1</v>
      </c>
      <c r="AC210" s="90" t="s">
        <v>1730</v>
      </c>
      <c r="AD210" s="33" t="s">
        <v>113</v>
      </c>
      <c r="AE210" s="34" t="s">
        <v>137</v>
      </c>
      <c r="AF210" s="90" t="s">
        <v>1731</v>
      </c>
      <c r="AG210" s="29"/>
      <c r="AH210" s="29"/>
      <c r="AI210" s="29"/>
      <c r="AJ210" s="29" t="s">
        <v>116</v>
      </c>
      <c r="AK210" s="29"/>
      <c r="AL210" s="29"/>
      <c r="AM210" s="29" t="s">
        <v>116</v>
      </c>
      <c r="AN210" s="29"/>
      <c r="AO210" s="29"/>
      <c r="AP210" s="29"/>
      <c r="AQ210" s="29"/>
      <c r="AR210" s="29"/>
      <c r="AS210" s="29"/>
      <c r="AT210" s="29"/>
      <c r="AU210" s="29"/>
      <c r="AV210" s="29"/>
      <c r="AW210" s="29"/>
      <c r="AX210" s="29"/>
      <c r="AY210" s="29"/>
      <c r="AZ210" s="52">
        <v>1</v>
      </c>
      <c r="BA210" s="52">
        <v>1</v>
      </c>
      <c r="BB210" s="32">
        <v>1</v>
      </c>
      <c r="BC210" s="29">
        <v>0</v>
      </c>
      <c r="BD210" s="43">
        <v>1</v>
      </c>
      <c r="BE210" s="29"/>
      <c r="BF210" s="29"/>
      <c r="BG210" s="29"/>
      <c r="BH210" s="43">
        <v>1</v>
      </c>
      <c r="BI210" s="43">
        <v>0.25</v>
      </c>
      <c r="BJ210" s="43">
        <v>0.25</v>
      </c>
      <c r="BK210" s="32">
        <v>0.25</v>
      </c>
      <c r="BL210" s="29">
        <v>0</v>
      </c>
      <c r="BM210" s="43">
        <v>0.75</v>
      </c>
      <c r="BN210" s="55">
        <v>43190</v>
      </c>
      <c r="BO210" s="56">
        <v>14183</v>
      </c>
      <c r="BP210" s="56">
        <v>14183</v>
      </c>
      <c r="BQ210" s="73" t="s">
        <v>1732</v>
      </c>
      <c r="BR210" s="73" t="s">
        <v>1733</v>
      </c>
      <c r="BS210" s="73" t="s">
        <v>1734</v>
      </c>
      <c r="BT210" s="56" t="s">
        <v>1735</v>
      </c>
      <c r="BU210" s="55">
        <v>43280</v>
      </c>
      <c r="BV210" s="56">
        <v>16739</v>
      </c>
      <c r="BW210" s="56">
        <v>16739</v>
      </c>
      <c r="BX210" s="73" t="s">
        <v>1736</v>
      </c>
      <c r="BY210" s="73" t="s">
        <v>1733</v>
      </c>
      <c r="BZ210" s="73" t="s">
        <v>1734</v>
      </c>
      <c r="CA210" s="56" t="s">
        <v>1735</v>
      </c>
      <c r="CB210" s="40">
        <v>43373</v>
      </c>
      <c r="CC210" s="29">
        <v>18177</v>
      </c>
      <c r="CD210" s="29">
        <v>18177</v>
      </c>
      <c r="CE210" s="29" t="s">
        <v>1737</v>
      </c>
      <c r="CF210" s="29" t="s">
        <v>1733</v>
      </c>
      <c r="CG210" s="29" t="s">
        <v>1734</v>
      </c>
      <c r="CH210" s="29" t="s">
        <v>1735</v>
      </c>
      <c r="CI210" s="29"/>
      <c r="CJ210" s="29"/>
      <c r="CK210" s="29"/>
      <c r="CL210" s="29"/>
      <c r="CM210" s="29"/>
      <c r="CN210" s="29"/>
      <c r="CO210" s="29"/>
    </row>
    <row r="211" spans="1:93" s="42" customFormat="1" ht="104.25" customHeight="1" x14ac:dyDescent="0.25">
      <c r="A211" s="29" t="s">
        <v>416</v>
      </c>
      <c r="B211" s="73" t="s">
        <v>101</v>
      </c>
      <c r="C211" s="56" t="s">
        <v>417</v>
      </c>
      <c r="D211" s="56" t="s">
        <v>103</v>
      </c>
      <c r="E211" s="56" t="s">
        <v>1640</v>
      </c>
      <c r="F211" s="135" t="s">
        <v>1738</v>
      </c>
      <c r="G211" s="56" t="s">
        <v>1642</v>
      </c>
      <c r="H211" s="135" t="s">
        <v>1739</v>
      </c>
      <c r="I211" s="30">
        <f>30%-2.5%</f>
        <v>0.27499999999999997</v>
      </c>
      <c r="J211" s="33" t="s">
        <v>108</v>
      </c>
      <c r="K211" s="33" t="s">
        <v>109</v>
      </c>
      <c r="L211" s="73" t="s">
        <v>1644</v>
      </c>
      <c r="M211" s="29"/>
      <c r="N211" s="29"/>
      <c r="O211" s="29"/>
      <c r="P211" s="29"/>
      <c r="Q211" s="87">
        <v>1</v>
      </c>
      <c r="R211" s="87">
        <v>1</v>
      </c>
      <c r="S211" s="87">
        <v>1</v>
      </c>
      <c r="T211" s="87">
        <v>1</v>
      </c>
      <c r="U211" s="87">
        <v>1</v>
      </c>
      <c r="V211" s="87">
        <v>1</v>
      </c>
      <c r="W211" s="87">
        <v>1</v>
      </c>
      <c r="X211" s="87">
        <v>1</v>
      </c>
      <c r="Y211" s="87">
        <v>1</v>
      </c>
      <c r="Z211" s="87">
        <v>1</v>
      </c>
      <c r="AA211" s="87">
        <v>1</v>
      </c>
      <c r="AB211" s="87">
        <v>1</v>
      </c>
      <c r="AC211" s="90" t="s">
        <v>1740</v>
      </c>
      <c r="AD211" s="33" t="s">
        <v>113</v>
      </c>
      <c r="AE211" s="34" t="s">
        <v>137</v>
      </c>
      <c r="AF211" s="29" t="s">
        <v>1741</v>
      </c>
      <c r="AG211" s="29"/>
      <c r="AH211" s="29"/>
      <c r="AI211" s="29"/>
      <c r="AJ211" s="29" t="s">
        <v>116</v>
      </c>
      <c r="AK211" s="29"/>
      <c r="AL211" s="29"/>
      <c r="AM211" s="29" t="s">
        <v>116</v>
      </c>
      <c r="AN211" s="29"/>
      <c r="AO211" s="29"/>
      <c r="AP211" s="29"/>
      <c r="AQ211" s="29"/>
      <c r="AR211" s="29"/>
      <c r="AS211" s="29"/>
      <c r="AT211" s="29"/>
      <c r="AU211" s="29"/>
      <c r="AV211" s="29"/>
      <c r="AW211" s="29"/>
      <c r="AX211" s="29"/>
      <c r="AY211" s="29"/>
      <c r="AZ211" s="52">
        <v>0.77194656488549618</v>
      </c>
      <c r="BA211" s="52">
        <v>0.93601651186790502</v>
      </c>
      <c r="BB211" s="32">
        <v>0.85633270321361055</v>
      </c>
      <c r="BC211" s="29">
        <v>0</v>
      </c>
      <c r="BD211" s="43">
        <v>0.85476525998900399</v>
      </c>
      <c r="BE211" s="29"/>
      <c r="BF211" s="29"/>
      <c r="BG211" s="29"/>
      <c r="BH211" s="43">
        <v>1</v>
      </c>
      <c r="BI211" s="43">
        <v>0.19298664122137404</v>
      </c>
      <c r="BJ211" s="43">
        <v>0.23400412796697626</v>
      </c>
      <c r="BK211" s="32">
        <v>0.21408317580340264</v>
      </c>
      <c r="BL211" s="29">
        <v>0</v>
      </c>
      <c r="BM211" s="43">
        <v>0.64107394499175296</v>
      </c>
      <c r="BN211" s="55">
        <v>43190</v>
      </c>
      <c r="BO211" s="56">
        <v>809</v>
      </c>
      <c r="BP211" s="56">
        <v>1048</v>
      </c>
      <c r="BQ211" s="73" t="s">
        <v>1742</v>
      </c>
      <c r="BR211" s="73" t="s">
        <v>1743</v>
      </c>
      <c r="BS211" s="73" t="s">
        <v>1744</v>
      </c>
      <c r="BT211" s="73" t="s">
        <v>1745</v>
      </c>
      <c r="BU211" s="55">
        <v>43285</v>
      </c>
      <c r="BV211" s="56">
        <v>907</v>
      </c>
      <c r="BW211" s="56">
        <v>969</v>
      </c>
      <c r="BX211" s="73" t="s">
        <v>1746</v>
      </c>
      <c r="BY211" s="73" t="s">
        <v>1747</v>
      </c>
      <c r="BZ211" s="73" t="s">
        <v>1748</v>
      </c>
      <c r="CA211" s="73" t="s">
        <v>1749</v>
      </c>
      <c r="CB211" s="40">
        <v>43378</v>
      </c>
      <c r="CC211" s="29">
        <v>906</v>
      </c>
      <c r="CD211" s="29">
        <v>1058</v>
      </c>
      <c r="CE211" s="29" t="s">
        <v>1750</v>
      </c>
      <c r="CF211" s="29" t="s">
        <v>1747</v>
      </c>
      <c r="CG211" s="29" t="s">
        <v>1751</v>
      </c>
      <c r="CH211" s="29" t="s">
        <v>1752</v>
      </c>
      <c r="CI211" s="29"/>
      <c r="CJ211" s="29"/>
      <c r="CK211" s="29"/>
      <c r="CL211" s="29"/>
      <c r="CM211" s="29"/>
      <c r="CN211" s="29"/>
      <c r="CO211" s="29"/>
    </row>
    <row r="212" spans="1:93" s="42" customFormat="1" ht="113.25" customHeight="1" x14ac:dyDescent="0.25">
      <c r="A212" s="85" t="s">
        <v>125</v>
      </c>
      <c r="B212" s="73" t="s">
        <v>433</v>
      </c>
      <c r="C212" s="56" t="s">
        <v>775</v>
      </c>
      <c r="D212" s="56" t="s">
        <v>103</v>
      </c>
      <c r="E212" s="56" t="s">
        <v>1753</v>
      </c>
      <c r="F212" s="56" t="s">
        <v>1754</v>
      </c>
      <c r="G212" s="56" t="s">
        <v>1755</v>
      </c>
      <c r="H212" s="56" t="s">
        <v>1756</v>
      </c>
      <c r="I212" s="30">
        <v>0.15</v>
      </c>
      <c r="J212" s="33" t="s">
        <v>108</v>
      </c>
      <c r="K212" s="33" t="s">
        <v>109</v>
      </c>
      <c r="L212" s="73" t="s">
        <v>1757</v>
      </c>
      <c r="M212" s="29"/>
      <c r="N212" s="29"/>
      <c r="O212" s="29"/>
      <c r="P212" s="29"/>
      <c r="Q212" s="87">
        <v>8.3299999999999999E-2</v>
      </c>
      <c r="R212" s="87">
        <v>8.3299999999999999E-2</v>
      </c>
      <c r="S212" s="87">
        <v>8.3299999999999999E-2</v>
      </c>
      <c r="T212" s="87">
        <v>8.3299999999999999E-2</v>
      </c>
      <c r="U212" s="87">
        <v>8.3299999999999999E-2</v>
      </c>
      <c r="V212" s="87">
        <v>8.3299999999999999E-2</v>
      </c>
      <c r="W212" s="87">
        <v>8.3299999999999999E-2</v>
      </c>
      <c r="X212" s="87">
        <v>8.3299999999999999E-2</v>
      </c>
      <c r="Y212" s="87">
        <v>8.3299999999999999E-2</v>
      </c>
      <c r="Z212" s="87">
        <v>8.3299999999999999E-2</v>
      </c>
      <c r="AA212" s="87">
        <v>8.3299999999999999E-2</v>
      </c>
      <c r="AB212" s="87">
        <v>8.3299999999999999E-2</v>
      </c>
      <c r="AC212" s="90" t="s">
        <v>1758</v>
      </c>
      <c r="AD212" s="33" t="s">
        <v>113</v>
      </c>
      <c r="AE212" s="34" t="s">
        <v>137</v>
      </c>
      <c r="AF212" s="90" t="s">
        <v>1759</v>
      </c>
      <c r="AG212" s="29"/>
      <c r="AH212" s="29"/>
      <c r="AI212" s="29"/>
      <c r="AJ212" s="29" t="s">
        <v>116</v>
      </c>
      <c r="AK212" s="29"/>
      <c r="AL212" s="29"/>
      <c r="AM212" s="29" t="s">
        <v>116</v>
      </c>
      <c r="AN212" s="29"/>
      <c r="AO212" s="29"/>
      <c r="AP212" s="29"/>
      <c r="AQ212" s="29"/>
      <c r="AR212" s="29"/>
      <c r="AS212" s="29"/>
      <c r="AT212" s="29"/>
      <c r="AU212" s="29"/>
      <c r="AV212" s="29"/>
      <c r="AW212" s="29"/>
      <c r="AX212" s="29"/>
      <c r="AY212" s="29"/>
      <c r="AZ212" s="52">
        <v>1</v>
      </c>
      <c r="BA212" s="52">
        <v>1</v>
      </c>
      <c r="BB212" s="32">
        <v>1</v>
      </c>
      <c r="BC212" s="29">
        <v>0</v>
      </c>
      <c r="BD212" s="43">
        <v>1</v>
      </c>
      <c r="BE212" s="29"/>
      <c r="BF212" s="29"/>
      <c r="BG212" s="29"/>
      <c r="BH212" s="43">
        <v>1</v>
      </c>
      <c r="BI212" s="43">
        <v>0.25</v>
      </c>
      <c r="BJ212" s="43">
        <v>0.25</v>
      </c>
      <c r="BK212" s="32">
        <v>0.25</v>
      </c>
      <c r="BL212" s="29">
        <v>0</v>
      </c>
      <c r="BM212" s="43">
        <v>0.75</v>
      </c>
      <c r="BN212" s="55">
        <v>43196</v>
      </c>
      <c r="BO212" s="56">
        <v>6</v>
      </c>
      <c r="BP212" s="56">
        <v>6</v>
      </c>
      <c r="BQ212" s="73" t="s">
        <v>1760</v>
      </c>
      <c r="BR212" s="73" t="s">
        <v>1761</v>
      </c>
      <c r="BS212" s="73" t="s">
        <v>1762</v>
      </c>
      <c r="BT212" s="73" t="s">
        <v>1763</v>
      </c>
      <c r="BU212" s="55">
        <v>43290</v>
      </c>
      <c r="BV212" s="56">
        <v>7</v>
      </c>
      <c r="BW212" s="56">
        <v>7</v>
      </c>
      <c r="BX212" s="73" t="s">
        <v>1764</v>
      </c>
      <c r="BY212" s="73" t="s">
        <v>1765</v>
      </c>
      <c r="BZ212" s="73" t="s">
        <v>1766</v>
      </c>
      <c r="CA212" s="73" t="s">
        <v>1767</v>
      </c>
      <c r="CB212" s="40">
        <v>43381</v>
      </c>
      <c r="CC212" s="29">
        <v>7</v>
      </c>
      <c r="CD212" s="29">
        <v>7</v>
      </c>
      <c r="CE212" s="29" t="s">
        <v>1768</v>
      </c>
      <c r="CF212" s="29" t="s">
        <v>1769</v>
      </c>
      <c r="CG212" s="29" t="s">
        <v>1770</v>
      </c>
      <c r="CH212" s="29" t="s">
        <v>1771</v>
      </c>
      <c r="CI212" s="29"/>
      <c r="CJ212" s="29"/>
      <c r="CK212" s="29"/>
      <c r="CL212" s="29"/>
      <c r="CM212" s="29"/>
      <c r="CN212" s="29"/>
      <c r="CO212" s="29"/>
    </row>
    <row r="213" spans="1:93" s="42" customFormat="1" ht="108.75" customHeight="1" x14ac:dyDescent="0.25">
      <c r="A213" s="85" t="s">
        <v>125</v>
      </c>
      <c r="B213" s="73" t="s">
        <v>433</v>
      </c>
      <c r="C213" s="56" t="s">
        <v>775</v>
      </c>
      <c r="D213" s="56" t="s">
        <v>103</v>
      </c>
      <c r="E213" s="56" t="s">
        <v>1753</v>
      </c>
      <c r="F213" s="56" t="s">
        <v>1754</v>
      </c>
      <c r="G213" s="56" t="s">
        <v>1755</v>
      </c>
      <c r="H213" s="56" t="s">
        <v>1772</v>
      </c>
      <c r="I213" s="30">
        <v>0.2</v>
      </c>
      <c r="J213" s="33" t="s">
        <v>108</v>
      </c>
      <c r="K213" s="33" t="s">
        <v>109</v>
      </c>
      <c r="L213" s="73" t="s">
        <v>1757</v>
      </c>
      <c r="M213" s="29"/>
      <c r="N213" s="29"/>
      <c r="O213" s="29"/>
      <c r="P213" s="29"/>
      <c r="Q213" s="87">
        <v>8.3299999999999999E-2</v>
      </c>
      <c r="R213" s="87">
        <v>8.3299999999999999E-2</v>
      </c>
      <c r="S213" s="87">
        <v>8.3299999999999999E-2</v>
      </c>
      <c r="T213" s="87">
        <v>8.3299999999999999E-2</v>
      </c>
      <c r="U213" s="87">
        <v>8.3299999999999999E-2</v>
      </c>
      <c r="V213" s="87">
        <v>8.3299999999999999E-2</v>
      </c>
      <c r="W213" s="87">
        <v>8.3299999999999999E-2</v>
      </c>
      <c r="X213" s="87">
        <v>8.3299999999999999E-2</v>
      </c>
      <c r="Y213" s="87">
        <v>8.3299999999999999E-2</v>
      </c>
      <c r="Z213" s="87">
        <v>8.3299999999999999E-2</v>
      </c>
      <c r="AA213" s="87">
        <v>8.3299999999999999E-2</v>
      </c>
      <c r="AB213" s="87">
        <v>8.3299999999999999E-2</v>
      </c>
      <c r="AC213" s="90" t="s">
        <v>1773</v>
      </c>
      <c r="AD213" s="33" t="s">
        <v>113</v>
      </c>
      <c r="AE213" s="34" t="s">
        <v>137</v>
      </c>
      <c r="AF213" s="90" t="s">
        <v>1774</v>
      </c>
      <c r="AG213" s="29"/>
      <c r="AH213" s="29"/>
      <c r="AI213" s="29"/>
      <c r="AJ213" s="29" t="s">
        <v>116</v>
      </c>
      <c r="AK213" s="29"/>
      <c r="AL213" s="29"/>
      <c r="AM213" s="29" t="s">
        <v>116</v>
      </c>
      <c r="AN213" s="29"/>
      <c r="AO213" s="29"/>
      <c r="AP213" s="29"/>
      <c r="AQ213" s="29"/>
      <c r="AR213" s="29"/>
      <c r="AS213" s="29"/>
      <c r="AT213" s="29"/>
      <c r="AU213" s="29"/>
      <c r="AV213" s="29"/>
      <c r="AW213" s="29"/>
      <c r="AX213" s="29"/>
      <c r="AY213" s="29"/>
      <c r="AZ213" s="52">
        <v>0.94357976653696496</v>
      </c>
      <c r="BA213" s="52">
        <v>0.99293286219081267</v>
      </c>
      <c r="BB213" s="32">
        <v>1.0039577836411608</v>
      </c>
      <c r="BC213" s="29">
        <v>0</v>
      </c>
      <c r="BD213" s="43">
        <v>0.98015680412297945</v>
      </c>
      <c r="BE213" s="29"/>
      <c r="BF213" s="29"/>
      <c r="BG213" s="29"/>
      <c r="BH213" s="153">
        <v>1</v>
      </c>
      <c r="BI213" s="43">
        <v>0.23589494163424124</v>
      </c>
      <c r="BJ213" s="43">
        <v>0.24823321554770317</v>
      </c>
      <c r="BK213" s="32">
        <v>0.25098944591029021</v>
      </c>
      <c r="BL213" s="29">
        <v>0</v>
      </c>
      <c r="BM213" s="43">
        <v>0.73511760309223462</v>
      </c>
      <c r="BN213" s="55">
        <v>43196</v>
      </c>
      <c r="BO213" s="56">
        <v>485</v>
      </c>
      <c r="BP213" s="56">
        <v>514</v>
      </c>
      <c r="BQ213" s="73" t="s">
        <v>1775</v>
      </c>
      <c r="BR213" s="73" t="s">
        <v>1776</v>
      </c>
      <c r="BS213" s="73" t="s">
        <v>1777</v>
      </c>
      <c r="BT213" s="73" t="s">
        <v>1778</v>
      </c>
      <c r="BU213" s="55">
        <v>43290</v>
      </c>
      <c r="BV213" s="56">
        <v>843</v>
      </c>
      <c r="BW213" s="56">
        <v>849</v>
      </c>
      <c r="BX213" s="73" t="s">
        <v>1779</v>
      </c>
      <c r="BY213" s="73" t="s">
        <v>1776</v>
      </c>
      <c r="BZ213" s="73" t="s">
        <v>1780</v>
      </c>
      <c r="CA213" s="73" t="s">
        <v>1781</v>
      </c>
      <c r="CB213" s="40">
        <v>43381</v>
      </c>
      <c r="CC213" s="29">
        <v>758</v>
      </c>
      <c r="CD213" s="29">
        <v>761</v>
      </c>
      <c r="CE213" s="29" t="s">
        <v>1782</v>
      </c>
      <c r="CF213" s="29" t="s">
        <v>1783</v>
      </c>
      <c r="CG213" s="29" t="s">
        <v>1784</v>
      </c>
      <c r="CH213" s="29" t="s">
        <v>1785</v>
      </c>
      <c r="CI213" s="29"/>
      <c r="CJ213" s="29"/>
      <c r="CK213" s="29"/>
      <c r="CL213" s="29"/>
      <c r="CM213" s="29"/>
      <c r="CN213" s="29"/>
      <c r="CO213" s="29"/>
    </row>
    <row r="214" spans="1:93" s="42" customFormat="1" ht="120" customHeight="1" x14ac:dyDescent="0.25">
      <c r="A214" s="85" t="s">
        <v>125</v>
      </c>
      <c r="B214" s="73" t="s">
        <v>433</v>
      </c>
      <c r="C214" s="56" t="s">
        <v>775</v>
      </c>
      <c r="D214" s="56" t="s">
        <v>103</v>
      </c>
      <c r="E214" s="56" t="s">
        <v>1753</v>
      </c>
      <c r="F214" s="56" t="s">
        <v>1754</v>
      </c>
      <c r="G214" s="56" t="s">
        <v>1755</v>
      </c>
      <c r="H214" s="56" t="s">
        <v>1786</v>
      </c>
      <c r="I214" s="30">
        <v>0.2</v>
      </c>
      <c r="J214" s="33" t="s">
        <v>108</v>
      </c>
      <c r="K214" s="33" t="s">
        <v>109</v>
      </c>
      <c r="L214" s="73" t="s">
        <v>1757</v>
      </c>
      <c r="M214" s="29"/>
      <c r="N214" s="29"/>
      <c r="O214" s="29"/>
      <c r="P214" s="29"/>
      <c r="Q214" s="87">
        <v>8.3299999999999999E-2</v>
      </c>
      <c r="R214" s="87">
        <v>8.3299999999999999E-2</v>
      </c>
      <c r="S214" s="87">
        <v>8.3299999999999999E-2</v>
      </c>
      <c r="T214" s="87">
        <v>8.3299999999999999E-2</v>
      </c>
      <c r="U214" s="87">
        <v>8.3299999999999999E-2</v>
      </c>
      <c r="V214" s="87">
        <v>8.3299999999999999E-2</v>
      </c>
      <c r="W214" s="87">
        <v>8.3299999999999999E-2</v>
      </c>
      <c r="X214" s="87">
        <v>8.3299999999999999E-2</v>
      </c>
      <c r="Y214" s="87">
        <v>8.3299999999999999E-2</v>
      </c>
      <c r="Z214" s="87">
        <v>8.3299999999999999E-2</v>
      </c>
      <c r="AA214" s="87">
        <v>8.3299999999999999E-2</v>
      </c>
      <c r="AB214" s="87">
        <v>8.3299999999999999E-2</v>
      </c>
      <c r="AC214" s="90" t="s">
        <v>1773</v>
      </c>
      <c r="AD214" s="33" t="s">
        <v>113</v>
      </c>
      <c r="AE214" s="34" t="s">
        <v>137</v>
      </c>
      <c r="AF214" s="90" t="s">
        <v>1787</v>
      </c>
      <c r="AG214" s="29"/>
      <c r="AH214" s="29"/>
      <c r="AI214" s="29"/>
      <c r="AJ214" s="29" t="s">
        <v>116</v>
      </c>
      <c r="AK214" s="29"/>
      <c r="AL214" s="29"/>
      <c r="AM214" s="29" t="s">
        <v>116</v>
      </c>
      <c r="AN214" s="29"/>
      <c r="AO214" s="29"/>
      <c r="AP214" s="29"/>
      <c r="AQ214" s="29"/>
      <c r="AR214" s="29"/>
      <c r="AS214" s="29"/>
      <c r="AT214" s="29"/>
      <c r="AU214" s="29"/>
      <c r="AV214" s="29"/>
      <c r="AW214" s="29"/>
      <c r="AX214" s="29"/>
      <c r="AY214" s="29"/>
      <c r="AZ214" s="52">
        <v>1</v>
      </c>
      <c r="BA214" s="52">
        <v>1</v>
      </c>
      <c r="BB214" s="32">
        <v>1</v>
      </c>
      <c r="BC214" s="29">
        <v>0</v>
      </c>
      <c r="BD214" s="43">
        <v>1</v>
      </c>
      <c r="BE214" s="29"/>
      <c r="BF214" s="29"/>
      <c r="BG214" s="29"/>
      <c r="BH214" s="153">
        <v>1</v>
      </c>
      <c r="BI214" s="43">
        <v>0.25</v>
      </c>
      <c r="BJ214" s="43">
        <v>0.25</v>
      </c>
      <c r="BK214" s="32">
        <v>0.25</v>
      </c>
      <c r="BL214" s="29">
        <v>0</v>
      </c>
      <c r="BM214" s="43">
        <v>0.75</v>
      </c>
      <c r="BN214" s="55">
        <v>43196</v>
      </c>
      <c r="BO214" s="56">
        <v>514</v>
      </c>
      <c r="BP214" s="56">
        <v>514</v>
      </c>
      <c r="BQ214" s="73" t="s">
        <v>1788</v>
      </c>
      <c r="BR214" s="73" t="s">
        <v>1776</v>
      </c>
      <c r="BS214" s="73" t="s">
        <v>1789</v>
      </c>
      <c r="BT214" s="73" t="s">
        <v>1790</v>
      </c>
      <c r="BU214" s="55">
        <v>43290</v>
      </c>
      <c r="BV214" s="56">
        <v>849</v>
      </c>
      <c r="BW214" s="56">
        <v>849</v>
      </c>
      <c r="BX214" s="73" t="s">
        <v>1791</v>
      </c>
      <c r="BY214" s="73" t="s">
        <v>1776</v>
      </c>
      <c r="BZ214" s="73" t="s">
        <v>1792</v>
      </c>
      <c r="CA214" s="73" t="s">
        <v>1790</v>
      </c>
      <c r="CB214" s="40">
        <v>43381</v>
      </c>
      <c r="CC214" s="29">
        <v>761</v>
      </c>
      <c r="CD214" s="29">
        <v>761</v>
      </c>
      <c r="CE214" s="29" t="s">
        <v>1793</v>
      </c>
      <c r="CF214" s="29" t="s">
        <v>1783</v>
      </c>
      <c r="CG214" s="29" t="s">
        <v>1794</v>
      </c>
      <c r="CH214" s="29" t="s">
        <v>1790</v>
      </c>
      <c r="CI214" s="29"/>
      <c r="CJ214" s="29"/>
      <c r="CK214" s="29"/>
      <c r="CL214" s="29"/>
      <c r="CM214" s="29"/>
      <c r="CN214" s="29"/>
      <c r="CO214" s="29"/>
    </row>
    <row r="215" spans="1:93" s="42" customFormat="1" ht="109.5" customHeight="1" x14ac:dyDescent="0.25">
      <c r="A215" s="85" t="s">
        <v>125</v>
      </c>
      <c r="B215" s="73" t="s">
        <v>433</v>
      </c>
      <c r="C215" s="56" t="s">
        <v>775</v>
      </c>
      <c r="D215" s="56" t="s">
        <v>103</v>
      </c>
      <c r="E215" s="56" t="s">
        <v>1753</v>
      </c>
      <c r="F215" s="56" t="s">
        <v>1754</v>
      </c>
      <c r="G215" s="56" t="s">
        <v>1795</v>
      </c>
      <c r="H215" s="56" t="s">
        <v>1796</v>
      </c>
      <c r="I215" s="30">
        <v>0.3</v>
      </c>
      <c r="J215" s="33" t="s">
        <v>108</v>
      </c>
      <c r="K215" s="33" t="s">
        <v>109</v>
      </c>
      <c r="L215" s="73" t="s">
        <v>1757</v>
      </c>
      <c r="M215" s="29"/>
      <c r="N215" s="29"/>
      <c r="O215" s="29"/>
      <c r="P215" s="29"/>
      <c r="Q215" s="90"/>
      <c r="R215" s="90"/>
      <c r="S215" s="43">
        <v>0.19</v>
      </c>
      <c r="T215" s="30"/>
      <c r="U215" s="30"/>
      <c r="V215" s="43">
        <v>0.25</v>
      </c>
      <c r="W215" s="30"/>
      <c r="X215" s="30"/>
      <c r="Y215" s="43">
        <v>0.25</v>
      </c>
      <c r="Z215" s="30"/>
      <c r="AA215" s="90"/>
      <c r="AB215" s="43">
        <v>0.25</v>
      </c>
      <c r="AC215" s="90" t="s">
        <v>1797</v>
      </c>
      <c r="AD215" s="33" t="s">
        <v>113</v>
      </c>
      <c r="AE215" s="34" t="s">
        <v>137</v>
      </c>
      <c r="AF215" s="90" t="s">
        <v>1798</v>
      </c>
      <c r="AG215" s="29"/>
      <c r="AH215" s="29"/>
      <c r="AI215" s="29"/>
      <c r="AJ215" s="29" t="s">
        <v>116</v>
      </c>
      <c r="AK215" s="29"/>
      <c r="AL215" s="29" t="s">
        <v>116</v>
      </c>
      <c r="AM215" s="29" t="s">
        <v>116</v>
      </c>
      <c r="AN215" s="29"/>
      <c r="AO215" s="29"/>
      <c r="AP215" s="29"/>
      <c r="AQ215" s="29"/>
      <c r="AR215" s="29"/>
      <c r="AS215" s="29"/>
      <c r="AT215" s="29"/>
      <c r="AU215" s="29"/>
      <c r="AV215" s="29"/>
      <c r="AW215" s="29"/>
      <c r="AX215" s="29"/>
      <c r="AY215" s="29"/>
      <c r="AZ215" s="52">
        <v>0.92290249433106575</v>
      </c>
      <c r="BA215" s="52">
        <v>0.9505494505494505</v>
      </c>
      <c r="BB215" s="32">
        <v>0.96129837702871412</v>
      </c>
      <c r="BC215" s="29">
        <v>0</v>
      </c>
      <c r="BD215" s="43">
        <v>0.97123722838008553</v>
      </c>
      <c r="BE215" s="29"/>
      <c r="BF215" s="29"/>
      <c r="BG215" s="29"/>
      <c r="BH215" s="153">
        <v>1</v>
      </c>
      <c r="BI215" s="43">
        <v>0.23072562358276644</v>
      </c>
      <c r="BJ215" s="43">
        <v>0.23763736263736263</v>
      </c>
      <c r="BK215" s="32">
        <v>0.24032459425717853</v>
      </c>
      <c r="BL215" s="29">
        <v>0</v>
      </c>
      <c r="BM215" s="43">
        <f>SUBTOTAL(9,BI215:BL215)</f>
        <v>0.70868758047730762</v>
      </c>
      <c r="BN215" s="55">
        <v>43196</v>
      </c>
      <c r="BO215" s="56">
        <v>814</v>
      </c>
      <c r="BP215" s="56">
        <v>882</v>
      </c>
      <c r="BQ215" s="73" t="s">
        <v>1799</v>
      </c>
      <c r="BR215" s="73" t="s">
        <v>1800</v>
      </c>
      <c r="BS215" s="73" t="s">
        <v>1801</v>
      </c>
      <c r="BT215" s="73" t="s">
        <v>1802</v>
      </c>
      <c r="BU215" s="55">
        <v>43290</v>
      </c>
      <c r="BV215" s="56">
        <v>865</v>
      </c>
      <c r="BW215" s="56">
        <v>910</v>
      </c>
      <c r="BX215" s="73" t="s">
        <v>1803</v>
      </c>
      <c r="BY215" s="73" t="s">
        <v>1804</v>
      </c>
      <c r="BZ215" s="73" t="s">
        <v>1805</v>
      </c>
      <c r="CA215" s="73" t="s">
        <v>1806</v>
      </c>
      <c r="CB215" s="40">
        <v>43381</v>
      </c>
      <c r="CC215" s="29">
        <v>770</v>
      </c>
      <c r="CD215" s="29">
        <v>801</v>
      </c>
      <c r="CE215" s="29" t="s">
        <v>1807</v>
      </c>
      <c r="CF215" s="29" t="s">
        <v>1808</v>
      </c>
      <c r="CG215" s="29" t="s">
        <v>1809</v>
      </c>
      <c r="CH215" s="29" t="s">
        <v>1810</v>
      </c>
      <c r="CI215" s="29"/>
      <c r="CJ215" s="29"/>
      <c r="CK215" s="29"/>
      <c r="CL215" s="29"/>
      <c r="CM215" s="29"/>
      <c r="CN215" s="29"/>
      <c r="CO215" s="29"/>
    </row>
    <row r="216" spans="1:93" s="42" customFormat="1" ht="111.75" customHeight="1" x14ac:dyDescent="0.25">
      <c r="A216" s="85" t="s">
        <v>125</v>
      </c>
      <c r="B216" s="73" t="s">
        <v>433</v>
      </c>
      <c r="C216" s="56" t="s">
        <v>775</v>
      </c>
      <c r="D216" s="56" t="s">
        <v>103</v>
      </c>
      <c r="E216" s="56" t="s">
        <v>1753</v>
      </c>
      <c r="F216" s="56" t="s">
        <v>1754</v>
      </c>
      <c r="G216" s="56" t="s">
        <v>1755</v>
      </c>
      <c r="H216" s="135" t="s">
        <v>1811</v>
      </c>
      <c r="I216" s="30">
        <v>0.15</v>
      </c>
      <c r="J216" s="33" t="s">
        <v>108</v>
      </c>
      <c r="K216" s="33" t="s">
        <v>109</v>
      </c>
      <c r="L216" s="73" t="s">
        <v>1757</v>
      </c>
      <c r="M216" s="29"/>
      <c r="N216" s="29"/>
      <c r="O216" s="29"/>
      <c r="P216" s="29"/>
      <c r="Q216" s="87">
        <v>8.3299999999999999E-2</v>
      </c>
      <c r="R216" s="87">
        <v>8.3299999999999999E-2</v>
      </c>
      <c r="S216" s="87">
        <v>8.3299999999999999E-2</v>
      </c>
      <c r="T216" s="87">
        <v>8.3299999999999999E-2</v>
      </c>
      <c r="U216" s="87">
        <v>8.3299999999999999E-2</v>
      </c>
      <c r="V216" s="87">
        <v>8.3299999999999999E-2</v>
      </c>
      <c r="W216" s="87">
        <v>8.3299999999999999E-2</v>
      </c>
      <c r="X216" s="87">
        <v>8.3299999999999999E-2</v>
      </c>
      <c r="Y216" s="87">
        <v>8.3299999999999999E-2</v>
      </c>
      <c r="Z216" s="87">
        <v>8.3299999999999999E-2</v>
      </c>
      <c r="AA216" s="87">
        <v>8.3299999999999999E-2</v>
      </c>
      <c r="AB216" s="87">
        <v>8.3299999999999999E-2</v>
      </c>
      <c r="AC216" s="90" t="s">
        <v>1812</v>
      </c>
      <c r="AD216" s="33" t="s">
        <v>113</v>
      </c>
      <c r="AE216" s="34" t="s">
        <v>137</v>
      </c>
      <c r="AF216" s="90" t="s">
        <v>1813</v>
      </c>
      <c r="AG216" s="29"/>
      <c r="AH216" s="29"/>
      <c r="AI216" s="29"/>
      <c r="AJ216" s="29" t="s">
        <v>116</v>
      </c>
      <c r="AK216" s="29"/>
      <c r="AL216" s="29"/>
      <c r="AM216" s="29" t="s">
        <v>116</v>
      </c>
      <c r="AN216" s="29"/>
      <c r="AO216" s="29"/>
      <c r="AP216" s="29"/>
      <c r="AQ216" s="29"/>
      <c r="AR216" s="29"/>
      <c r="AS216" s="29"/>
      <c r="AT216" s="29"/>
      <c r="AU216" s="29"/>
      <c r="AV216" s="29"/>
      <c r="AW216" s="29"/>
      <c r="AX216" s="29"/>
      <c r="AY216" s="29"/>
      <c r="AZ216" s="52">
        <v>1</v>
      </c>
      <c r="BA216" s="52">
        <v>1</v>
      </c>
      <c r="BB216" s="32">
        <v>1</v>
      </c>
      <c r="BC216" s="29">
        <v>0</v>
      </c>
      <c r="BD216" s="43">
        <v>1</v>
      </c>
      <c r="BE216" s="29"/>
      <c r="BF216" s="29"/>
      <c r="BG216" s="29"/>
      <c r="BH216" s="135">
        <v>1</v>
      </c>
      <c r="BI216" s="43">
        <v>0.25</v>
      </c>
      <c r="BJ216" s="43">
        <v>0.25</v>
      </c>
      <c r="BK216" s="32">
        <v>0.25</v>
      </c>
      <c r="BL216" s="29">
        <v>0</v>
      </c>
      <c r="BM216" s="43">
        <v>0.75</v>
      </c>
      <c r="BN216" s="55">
        <v>43196</v>
      </c>
      <c r="BO216" s="56">
        <v>25</v>
      </c>
      <c r="BP216" s="56">
        <v>25</v>
      </c>
      <c r="BQ216" s="73" t="s">
        <v>1814</v>
      </c>
      <c r="BR216" s="73" t="s">
        <v>1815</v>
      </c>
      <c r="BS216" s="73" t="s">
        <v>1816</v>
      </c>
      <c r="BT216" s="73" t="s">
        <v>1802</v>
      </c>
      <c r="BU216" s="55">
        <v>43290</v>
      </c>
      <c r="BV216" s="56">
        <v>47</v>
      </c>
      <c r="BW216" s="56">
        <v>47</v>
      </c>
      <c r="BX216" s="73" t="s">
        <v>1817</v>
      </c>
      <c r="BY216" s="73" t="s">
        <v>1815</v>
      </c>
      <c r="BZ216" s="73" t="s">
        <v>1816</v>
      </c>
      <c r="CA216" s="73" t="s">
        <v>1802</v>
      </c>
      <c r="CB216" s="40">
        <v>43381</v>
      </c>
      <c r="CC216" s="29">
        <v>36</v>
      </c>
      <c r="CD216" s="29">
        <v>36</v>
      </c>
      <c r="CE216" s="29" t="s">
        <v>1818</v>
      </c>
      <c r="CF216" s="29" t="s">
        <v>1815</v>
      </c>
      <c r="CG216" s="29" t="s">
        <v>1819</v>
      </c>
      <c r="CH216" s="29" t="s">
        <v>1820</v>
      </c>
      <c r="CI216" s="29"/>
      <c r="CJ216" s="29"/>
      <c r="CK216" s="29"/>
      <c r="CL216" s="29"/>
      <c r="CM216" s="29"/>
      <c r="CN216" s="29"/>
      <c r="CO216" s="29"/>
    </row>
    <row r="217" spans="1:93" s="42" customFormat="1" ht="111.75" customHeight="1" x14ac:dyDescent="0.25">
      <c r="A217" s="51" t="s">
        <v>100</v>
      </c>
      <c r="B217" s="51" t="s">
        <v>433</v>
      </c>
      <c r="C217" s="51" t="s">
        <v>189</v>
      </c>
      <c r="D217" s="51" t="s">
        <v>103</v>
      </c>
      <c r="E217" s="29" t="s">
        <v>1753</v>
      </c>
      <c r="F217" s="29" t="s">
        <v>1179</v>
      </c>
      <c r="G217" s="32" t="s">
        <v>1755</v>
      </c>
      <c r="H217" s="135"/>
      <c r="I217" s="30"/>
      <c r="J217" s="33" t="s">
        <v>108</v>
      </c>
      <c r="K217" s="33" t="s">
        <v>109</v>
      </c>
      <c r="L217" s="73" t="s">
        <v>1757</v>
      </c>
      <c r="M217" s="32">
        <v>0</v>
      </c>
      <c r="N217" s="32">
        <v>0</v>
      </c>
      <c r="O217" s="32">
        <v>0</v>
      </c>
      <c r="P217" s="32">
        <v>1</v>
      </c>
      <c r="Q217" s="87"/>
      <c r="R217" s="87"/>
      <c r="S217" s="87"/>
      <c r="T217" s="87"/>
      <c r="U217" s="87"/>
      <c r="V217" s="87"/>
      <c r="W217" s="87"/>
      <c r="X217" s="87"/>
      <c r="Y217" s="87"/>
      <c r="Z217" s="87"/>
      <c r="AA217" s="87"/>
      <c r="AB217" s="87"/>
      <c r="AC217" s="32" t="s">
        <v>1821</v>
      </c>
      <c r="AD217" s="33" t="s">
        <v>113</v>
      </c>
      <c r="AE217" s="33" t="s">
        <v>137</v>
      </c>
      <c r="AF217" s="29" t="s">
        <v>1822</v>
      </c>
      <c r="AG217" s="29"/>
      <c r="AH217" s="29"/>
      <c r="AI217" s="29"/>
      <c r="AJ217" s="29"/>
      <c r="AK217" s="29"/>
      <c r="AL217" s="29" t="s">
        <v>116</v>
      </c>
      <c r="AM217" s="29"/>
      <c r="AN217" s="29"/>
      <c r="AO217" s="29"/>
      <c r="AP217" s="29"/>
      <c r="AQ217" s="29"/>
      <c r="AR217" s="29"/>
      <c r="AS217" s="29"/>
      <c r="AT217" s="29"/>
      <c r="AU217" s="29"/>
      <c r="AV217" s="29"/>
      <c r="AW217" s="29"/>
      <c r="AX217" s="29"/>
      <c r="AY217" s="29"/>
      <c r="AZ217" s="52">
        <v>1</v>
      </c>
      <c r="BA217" s="52">
        <v>1</v>
      </c>
      <c r="BB217" s="32">
        <v>1</v>
      </c>
      <c r="BC217" s="29"/>
      <c r="BD217" s="43">
        <v>0.75</v>
      </c>
      <c r="BE217" s="29"/>
      <c r="BF217" s="29"/>
      <c r="BG217" s="29"/>
      <c r="BH217" s="135">
        <v>1</v>
      </c>
      <c r="BI217" s="43">
        <v>0.25</v>
      </c>
      <c r="BJ217" s="43">
        <v>0.25</v>
      </c>
      <c r="BK217" s="32">
        <v>0.25</v>
      </c>
      <c r="BL217" s="29">
        <v>0</v>
      </c>
      <c r="BM217" s="43">
        <f t="shared" ref="BM217:BM245" si="36">IF(SUM(BI217:BL217)&gt;100%,AVERAGE(BI217:BL217),SUM(BI217:BL217))</f>
        <v>0.75</v>
      </c>
      <c r="BN217" s="55"/>
      <c r="BO217" s="56"/>
      <c r="BP217" s="56"/>
      <c r="BQ217" s="53" t="s">
        <v>1823</v>
      </c>
      <c r="BR217" s="29" t="s">
        <v>1824</v>
      </c>
      <c r="BS217" s="53" t="s">
        <v>1825</v>
      </c>
      <c r="BT217" s="53" t="s">
        <v>1802</v>
      </c>
      <c r="BU217" s="55"/>
      <c r="BV217" s="56"/>
      <c r="BW217" s="56"/>
      <c r="BX217" s="53" t="s">
        <v>1826</v>
      </c>
      <c r="BY217" s="29" t="s">
        <v>1827</v>
      </c>
      <c r="BZ217" s="53" t="s">
        <v>1828</v>
      </c>
      <c r="CA217" s="53" t="s">
        <v>1802</v>
      </c>
      <c r="CB217" s="40">
        <v>43389</v>
      </c>
      <c r="CC217" s="29">
        <v>3</v>
      </c>
      <c r="CD217" s="29">
        <v>3</v>
      </c>
      <c r="CE217" s="29" t="s">
        <v>1829</v>
      </c>
      <c r="CF217" s="29" t="s">
        <v>1830</v>
      </c>
      <c r="CG217" s="29" t="s">
        <v>1831</v>
      </c>
      <c r="CH217" s="29" t="s">
        <v>1802</v>
      </c>
      <c r="CI217" s="29"/>
      <c r="CJ217" s="29"/>
      <c r="CK217" s="29"/>
      <c r="CL217" s="29"/>
      <c r="CM217" s="29"/>
      <c r="CN217" s="29"/>
      <c r="CO217" s="29"/>
    </row>
    <row r="218" spans="1:93" s="42" customFormat="1" ht="111.75" customHeight="1" x14ac:dyDescent="0.25">
      <c r="A218" s="85" t="s">
        <v>125</v>
      </c>
      <c r="B218" s="154" t="s">
        <v>433</v>
      </c>
      <c r="C218" s="154" t="s">
        <v>102</v>
      </c>
      <c r="D218" s="154" t="s">
        <v>103</v>
      </c>
      <c r="E218" s="56" t="s">
        <v>1832</v>
      </c>
      <c r="F218" s="29"/>
      <c r="G218" s="29"/>
      <c r="H218" s="154" t="s">
        <v>1833</v>
      </c>
      <c r="I218" s="135">
        <f>100%/14</f>
        <v>7.1428571428571425E-2</v>
      </c>
      <c r="J218" s="33" t="s">
        <v>108</v>
      </c>
      <c r="K218" s="33" t="s">
        <v>109</v>
      </c>
      <c r="L218" s="73" t="s">
        <v>1834</v>
      </c>
      <c r="M218" s="29"/>
      <c r="N218" s="29"/>
      <c r="O218" s="29"/>
      <c r="P218" s="29"/>
      <c r="Q218" s="43"/>
      <c r="R218" s="43"/>
      <c r="S218" s="138">
        <v>1</v>
      </c>
      <c r="T218" s="43"/>
      <c r="U218" s="43"/>
      <c r="V218" s="43"/>
      <c r="W218" s="43"/>
      <c r="X218" s="43"/>
      <c r="Y218" s="43"/>
      <c r="Z218" s="43"/>
      <c r="AA218" s="43"/>
      <c r="AB218" s="43"/>
      <c r="AC218" s="136" t="s">
        <v>1835</v>
      </c>
      <c r="AD218" s="33" t="s">
        <v>113</v>
      </c>
      <c r="AE218" s="155" t="s">
        <v>137</v>
      </c>
      <c r="AF218" s="136" t="s">
        <v>1836</v>
      </c>
      <c r="AG218" s="29"/>
      <c r="AH218" s="29"/>
      <c r="AI218" s="29"/>
      <c r="AJ218" s="29" t="s">
        <v>116</v>
      </c>
      <c r="AK218" s="29"/>
      <c r="AL218" s="29"/>
      <c r="AM218" s="29" t="s">
        <v>116</v>
      </c>
      <c r="AN218" s="29"/>
      <c r="AO218" s="29"/>
      <c r="AP218" s="29"/>
      <c r="AQ218" s="29"/>
      <c r="AR218" s="29"/>
      <c r="AS218" s="29"/>
      <c r="AT218" s="29"/>
      <c r="AU218" s="29"/>
      <c r="AV218" s="29"/>
      <c r="AW218" s="29"/>
      <c r="AX218" s="29"/>
      <c r="AY218" s="29"/>
      <c r="AZ218" s="52">
        <v>1</v>
      </c>
      <c r="BA218" s="52">
        <v>0</v>
      </c>
      <c r="BB218" s="29">
        <v>0</v>
      </c>
      <c r="BC218" s="29">
        <v>0</v>
      </c>
      <c r="BD218" s="43">
        <v>1</v>
      </c>
      <c r="BE218" s="29"/>
      <c r="BF218" s="29"/>
      <c r="BG218" s="29"/>
      <c r="BH218" s="135">
        <v>1</v>
      </c>
      <c r="BI218" s="43">
        <v>1</v>
      </c>
      <c r="BJ218" s="43">
        <v>0</v>
      </c>
      <c r="BK218" s="32">
        <v>0</v>
      </c>
      <c r="BL218" s="29">
        <v>0</v>
      </c>
      <c r="BM218" s="43">
        <v>1</v>
      </c>
      <c r="BN218" s="40">
        <v>43193</v>
      </c>
      <c r="BO218" s="29">
        <v>1</v>
      </c>
      <c r="BP218" s="29">
        <v>1</v>
      </c>
      <c r="BQ218" s="73" t="s">
        <v>1837</v>
      </c>
      <c r="BR218" s="73" t="s">
        <v>1838</v>
      </c>
      <c r="BS218" s="73" t="s">
        <v>1839</v>
      </c>
      <c r="BT218" s="73"/>
      <c r="BU218" s="86" t="s">
        <v>111</v>
      </c>
      <c r="BV218" s="73" t="s">
        <v>111</v>
      </c>
      <c r="BW218" s="73" t="s">
        <v>111</v>
      </c>
      <c r="BX218" s="73" t="s">
        <v>111</v>
      </c>
      <c r="BY218" s="73" t="s">
        <v>111</v>
      </c>
      <c r="BZ218" s="73" t="s">
        <v>111</v>
      </c>
      <c r="CA218" s="73" t="s">
        <v>111</v>
      </c>
      <c r="CB218" s="29">
        <v>0</v>
      </c>
      <c r="CC218" s="29">
        <v>0</v>
      </c>
      <c r="CD218" s="29">
        <v>0</v>
      </c>
      <c r="CE218" s="29">
        <v>0</v>
      </c>
      <c r="CF218" s="29">
        <v>0</v>
      </c>
      <c r="CG218" s="29">
        <v>0</v>
      </c>
      <c r="CH218" s="29">
        <v>0</v>
      </c>
      <c r="CI218" s="29"/>
      <c r="CJ218" s="29"/>
      <c r="CK218" s="29"/>
      <c r="CL218" s="29"/>
      <c r="CM218" s="29"/>
      <c r="CN218" s="29"/>
      <c r="CO218" s="29"/>
    </row>
    <row r="219" spans="1:93" s="42" customFormat="1" ht="118.5" customHeight="1" x14ac:dyDescent="0.25">
      <c r="A219" s="85" t="s">
        <v>125</v>
      </c>
      <c r="B219" s="154" t="s">
        <v>433</v>
      </c>
      <c r="C219" s="154" t="s">
        <v>102</v>
      </c>
      <c r="D219" s="154" t="s">
        <v>103</v>
      </c>
      <c r="E219" s="56" t="s">
        <v>1832</v>
      </c>
      <c r="F219" s="29"/>
      <c r="G219" s="29"/>
      <c r="H219" s="154" t="s">
        <v>1840</v>
      </c>
      <c r="I219" s="135">
        <f t="shared" ref="I219:I231" si="37">100%/14</f>
        <v>7.1428571428571425E-2</v>
      </c>
      <c r="J219" s="33" t="s">
        <v>108</v>
      </c>
      <c r="K219" s="33" t="s">
        <v>109</v>
      </c>
      <c r="L219" s="73" t="s">
        <v>1834</v>
      </c>
      <c r="M219" s="29"/>
      <c r="N219" s="29"/>
      <c r="O219" s="29"/>
      <c r="P219" s="29"/>
      <c r="Q219" s="43">
        <v>0</v>
      </c>
      <c r="R219" s="43">
        <v>0</v>
      </c>
      <c r="S219" s="43">
        <v>0</v>
      </c>
      <c r="T219" s="43">
        <v>0</v>
      </c>
      <c r="U219" s="43">
        <v>0</v>
      </c>
      <c r="V219" s="43">
        <v>0.33</v>
      </c>
      <c r="W219" s="43">
        <v>0</v>
      </c>
      <c r="X219" s="43">
        <v>0</v>
      </c>
      <c r="Y219" s="43">
        <v>0.33</v>
      </c>
      <c r="Z219" s="43">
        <v>0</v>
      </c>
      <c r="AA219" s="43">
        <v>0</v>
      </c>
      <c r="AB219" s="43">
        <v>0.33</v>
      </c>
      <c r="AC219" s="136" t="s">
        <v>1841</v>
      </c>
      <c r="AD219" s="33" t="s">
        <v>113</v>
      </c>
      <c r="AE219" s="155" t="s">
        <v>137</v>
      </c>
      <c r="AF219" s="136" t="s">
        <v>1842</v>
      </c>
      <c r="AG219" s="29"/>
      <c r="AH219" s="29"/>
      <c r="AI219" s="29"/>
      <c r="AJ219" s="29" t="s">
        <v>116</v>
      </c>
      <c r="AK219" s="29"/>
      <c r="AL219" s="29"/>
      <c r="AM219" s="29" t="s">
        <v>116</v>
      </c>
      <c r="AN219" s="29"/>
      <c r="AO219" s="29"/>
      <c r="AP219" s="29"/>
      <c r="AQ219" s="29"/>
      <c r="AR219" s="29"/>
      <c r="AS219" s="29"/>
      <c r="AT219" s="29"/>
      <c r="AU219" s="29"/>
      <c r="AV219" s="29"/>
      <c r="AW219" s="29"/>
      <c r="AX219" s="29"/>
      <c r="AY219" s="29"/>
      <c r="AZ219" s="52">
        <v>0</v>
      </c>
      <c r="BA219" s="52">
        <v>1</v>
      </c>
      <c r="BB219" s="32">
        <v>1</v>
      </c>
      <c r="BC219" s="29">
        <v>0</v>
      </c>
      <c r="BD219" s="43">
        <f>AVERAGE(BA219:BB219)</f>
        <v>1</v>
      </c>
      <c r="BE219" s="29"/>
      <c r="BF219" s="29"/>
      <c r="BG219" s="29"/>
      <c r="BH219" s="135">
        <v>1</v>
      </c>
      <c r="BI219" s="43">
        <v>0</v>
      </c>
      <c r="BJ219" s="43">
        <v>0.33333333333333331</v>
      </c>
      <c r="BK219" s="32">
        <v>0.33333333333333331</v>
      </c>
      <c r="BL219" s="29">
        <v>0</v>
      </c>
      <c r="BM219" s="43">
        <v>0.66666666666666663</v>
      </c>
      <c r="BN219" s="40"/>
      <c r="BO219" s="29"/>
      <c r="BP219" s="29"/>
      <c r="BQ219" s="73"/>
      <c r="BR219" s="73"/>
      <c r="BS219" s="73"/>
      <c r="BT219" s="73"/>
      <c r="BU219" s="55">
        <v>43285</v>
      </c>
      <c r="BV219" s="56">
        <v>1</v>
      </c>
      <c r="BW219" s="56">
        <v>1</v>
      </c>
      <c r="BX219" s="73" t="s">
        <v>1843</v>
      </c>
      <c r="BY219" s="73" t="s">
        <v>1844</v>
      </c>
      <c r="BZ219" s="73" t="s">
        <v>1845</v>
      </c>
      <c r="CA219" s="73" t="s">
        <v>1846</v>
      </c>
      <c r="CB219" s="40">
        <v>43378</v>
      </c>
      <c r="CC219" s="29">
        <v>2</v>
      </c>
      <c r="CD219" s="29">
        <v>2</v>
      </c>
      <c r="CE219" s="29" t="s">
        <v>1847</v>
      </c>
      <c r="CF219" s="29" t="s">
        <v>1848</v>
      </c>
      <c r="CG219" s="29" t="s">
        <v>1849</v>
      </c>
      <c r="CH219" s="29" t="s">
        <v>1850</v>
      </c>
      <c r="CI219" s="29"/>
      <c r="CJ219" s="29"/>
      <c r="CK219" s="29"/>
      <c r="CL219" s="29"/>
      <c r="CM219" s="29"/>
      <c r="CN219" s="29"/>
      <c r="CO219" s="29"/>
    </row>
    <row r="220" spans="1:93" s="42" customFormat="1" ht="108.75" customHeight="1" x14ac:dyDescent="0.25">
      <c r="A220" s="85" t="s">
        <v>125</v>
      </c>
      <c r="B220" s="73" t="s">
        <v>433</v>
      </c>
      <c r="C220" s="154" t="s">
        <v>102</v>
      </c>
      <c r="D220" s="56" t="s">
        <v>103</v>
      </c>
      <c r="E220" s="56" t="s">
        <v>1832</v>
      </c>
      <c r="F220" s="29"/>
      <c r="G220" s="29"/>
      <c r="H220" s="154" t="s">
        <v>1851</v>
      </c>
      <c r="I220" s="135">
        <f t="shared" si="37"/>
        <v>7.1428571428571425E-2</v>
      </c>
      <c r="J220" s="33" t="s">
        <v>108</v>
      </c>
      <c r="K220" s="33" t="s">
        <v>109</v>
      </c>
      <c r="L220" s="73" t="s">
        <v>1834</v>
      </c>
      <c r="M220" s="29"/>
      <c r="N220" s="29"/>
      <c r="O220" s="29"/>
      <c r="P220" s="29"/>
      <c r="Q220" s="43"/>
      <c r="R220" s="43"/>
      <c r="S220" s="43">
        <v>0.25</v>
      </c>
      <c r="T220" s="43"/>
      <c r="U220" s="43"/>
      <c r="V220" s="43">
        <v>0.25</v>
      </c>
      <c r="W220" s="43"/>
      <c r="X220" s="43"/>
      <c r="Y220" s="43">
        <v>0.25</v>
      </c>
      <c r="Z220" s="43"/>
      <c r="AA220" s="43"/>
      <c r="AB220" s="43">
        <v>0.25</v>
      </c>
      <c r="AC220" s="136" t="s">
        <v>1852</v>
      </c>
      <c r="AD220" s="33" t="s">
        <v>113</v>
      </c>
      <c r="AE220" s="155" t="s">
        <v>137</v>
      </c>
      <c r="AF220" s="136" t="s">
        <v>1853</v>
      </c>
      <c r="AG220" s="29"/>
      <c r="AH220" s="29"/>
      <c r="AI220" s="29"/>
      <c r="AJ220" s="29" t="s">
        <v>116</v>
      </c>
      <c r="AK220" s="29"/>
      <c r="AL220" s="29"/>
      <c r="AM220" s="29" t="s">
        <v>116</v>
      </c>
      <c r="AN220" s="29"/>
      <c r="AO220" s="29"/>
      <c r="AP220" s="29"/>
      <c r="AQ220" s="29"/>
      <c r="AR220" s="29"/>
      <c r="AS220" s="29"/>
      <c r="AT220" s="29"/>
      <c r="AU220" s="29"/>
      <c r="AV220" s="29"/>
      <c r="AW220" s="29"/>
      <c r="AX220" s="29"/>
      <c r="AY220" s="29"/>
      <c r="AZ220" s="52">
        <v>0.25</v>
      </c>
      <c r="BA220" s="52">
        <v>0.89671361502347413</v>
      </c>
      <c r="BB220" s="32">
        <v>1</v>
      </c>
      <c r="BC220" s="29">
        <v>0</v>
      </c>
      <c r="BD220" s="43">
        <f>AVERAGE(AZ220:BB220)</f>
        <v>0.71557120500782467</v>
      </c>
      <c r="BE220" s="29"/>
      <c r="BF220" s="29"/>
      <c r="BG220" s="29"/>
      <c r="BH220" s="135">
        <v>1</v>
      </c>
      <c r="BI220" s="43">
        <v>6.25E-2</v>
      </c>
      <c r="BJ220" s="43">
        <v>0.22417840375586853</v>
      </c>
      <c r="BK220" s="32">
        <v>0.25</v>
      </c>
      <c r="BL220" s="29">
        <v>0</v>
      </c>
      <c r="BM220" s="43">
        <v>0.5366784037558685</v>
      </c>
      <c r="BN220" s="40">
        <v>43193</v>
      </c>
      <c r="BO220" s="29">
        <v>11</v>
      </c>
      <c r="BP220" s="29">
        <v>44</v>
      </c>
      <c r="BQ220" s="73" t="s">
        <v>1854</v>
      </c>
      <c r="BR220" s="73" t="s">
        <v>1855</v>
      </c>
      <c r="BS220" s="73" t="s">
        <v>1856</v>
      </c>
      <c r="BT220" s="73" t="s">
        <v>1857</v>
      </c>
      <c r="BU220" s="55">
        <v>43285</v>
      </c>
      <c r="BV220" s="56">
        <v>191</v>
      </c>
      <c r="BW220" s="56">
        <v>213</v>
      </c>
      <c r="BX220" s="73" t="s">
        <v>1858</v>
      </c>
      <c r="BY220" s="73" t="s">
        <v>1855</v>
      </c>
      <c r="BZ220" s="73" t="s">
        <v>1856</v>
      </c>
      <c r="CA220" s="73" t="s">
        <v>1846</v>
      </c>
      <c r="CB220" s="40">
        <v>43381</v>
      </c>
      <c r="CC220" s="29">
        <v>78</v>
      </c>
      <c r="CD220" s="29">
        <v>78</v>
      </c>
      <c r="CE220" s="29" t="s">
        <v>1859</v>
      </c>
      <c r="CF220" s="29" t="s">
        <v>1855</v>
      </c>
      <c r="CG220" s="29" t="s">
        <v>1856</v>
      </c>
      <c r="CH220" s="29" t="s">
        <v>1850</v>
      </c>
      <c r="CI220" s="29"/>
      <c r="CJ220" s="29"/>
      <c r="CK220" s="29"/>
      <c r="CL220" s="29"/>
      <c r="CM220" s="29"/>
      <c r="CN220" s="29"/>
      <c r="CO220" s="29"/>
    </row>
    <row r="221" spans="1:93" s="42" customFormat="1" ht="103.5" customHeight="1" x14ac:dyDescent="0.25">
      <c r="A221" s="85" t="s">
        <v>125</v>
      </c>
      <c r="B221" s="73" t="s">
        <v>433</v>
      </c>
      <c r="C221" s="154" t="s">
        <v>102</v>
      </c>
      <c r="D221" s="56" t="s">
        <v>103</v>
      </c>
      <c r="E221" s="56" t="s">
        <v>1832</v>
      </c>
      <c r="F221" s="29"/>
      <c r="G221" s="29"/>
      <c r="H221" s="56" t="s">
        <v>1860</v>
      </c>
      <c r="I221" s="135">
        <f t="shared" si="37"/>
        <v>7.1428571428571425E-2</v>
      </c>
      <c r="J221" s="33" t="s">
        <v>108</v>
      </c>
      <c r="K221" s="33" t="s">
        <v>109</v>
      </c>
      <c r="L221" s="73" t="s">
        <v>1834</v>
      </c>
      <c r="M221" s="29"/>
      <c r="N221" s="29"/>
      <c r="O221" s="29"/>
      <c r="P221" s="29"/>
      <c r="Q221" s="43">
        <v>0</v>
      </c>
      <c r="R221" s="43">
        <v>0</v>
      </c>
      <c r="S221" s="43">
        <v>0</v>
      </c>
      <c r="T221" s="43">
        <v>0</v>
      </c>
      <c r="U221" s="43">
        <v>0</v>
      </c>
      <c r="V221" s="43">
        <v>0</v>
      </c>
      <c r="W221" s="43">
        <v>0</v>
      </c>
      <c r="X221" s="43">
        <v>0</v>
      </c>
      <c r="Y221" s="43">
        <v>0</v>
      </c>
      <c r="Z221" s="43">
        <v>0</v>
      </c>
      <c r="AA221" s="43">
        <v>0</v>
      </c>
      <c r="AB221" s="43">
        <v>1</v>
      </c>
      <c r="AC221" s="56" t="s">
        <v>1861</v>
      </c>
      <c r="AD221" s="33" t="s">
        <v>113</v>
      </c>
      <c r="AE221" s="86" t="s">
        <v>137</v>
      </c>
      <c r="AF221" s="56" t="s">
        <v>1862</v>
      </c>
      <c r="AG221" s="29"/>
      <c r="AH221" s="29"/>
      <c r="AI221" s="29"/>
      <c r="AJ221" s="29" t="s">
        <v>116</v>
      </c>
      <c r="AK221" s="29"/>
      <c r="AL221" s="29"/>
      <c r="AM221" s="29" t="s">
        <v>116</v>
      </c>
      <c r="AN221" s="29"/>
      <c r="AO221" s="29"/>
      <c r="AP221" s="29"/>
      <c r="AQ221" s="29"/>
      <c r="AR221" s="29"/>
      <c r="AS221" s="29"/>
      <c r="AT221" s="29"/>
      <c r="AU221" s="29"/>
      <c r="AV221" s="29"/>
      <c r="AW221" s="29"/>
      <c r="AX221" s="29"/>
      <c r="AY221" s="29"/>
      <c r="AZ221" s="52">
        <v>1</v>
      </c>
      <c r="BA221" s="52">
        <v>0.89671361502347413</v>
      </c>
      <c r="BB221" s="32">
        <v>1</v>
      </c>
      <c r="BC221" s="29">
        <v>0</v>
      </c>
      <c r="BD221" s="43">
        <f t="shared" ref="BD221:BD231" si="38">AVERAGE(AZ221:BB221)</f>
        <v>0.96557120500782467</v>
      </c>
      <c r="BE221" s="29"/>
      <c r="BF221" s="29"/>
      <c r="BG221" s="29"/>
      <c r="BH221" s="43">
        <v>1</v>
      </c>
      <c r="BI221" s="43">
        <v>0.25</v>
      </c>
      <c r="BJ221" s="43">
        <v>0.22417840375586853</v>
      </c>
      <c r="BK221" s="32">
        <v>0.25</v>
      </c>
      <c r="BL221" s="29">
        <v>0</v>
      </c>
      <c r="BM221" s="43">
        <v>0.7241784037558685</v>
      </c>
      <c r="BN221" s="40">
        <v>43193</v>
      </c>
      <c r="BO221" s="29">
        <v>87</v>
      </c>
      <c r="BP221" s="29">
        <v>87</v>
      </c>
      <c r="BQ221" s="73" t="s">
        <v>1863</v>
      </c>
      <c r="BR221" s="73" t="s">
        <v>1864</v>
      </c>
      <c r="BS221" s="73" t="s">
        <v>1865</v>
      </c>
      <c r="BT221" s="73" t="s">
        <v>1866</v>
      </c>
      <c r="BU221" s="55">
        <v>43285</v>
      </c>
      <c r="BV221" s="56">
        <v>191</v>
      </c>
      <c r="BW221" s="56">
        <v>213</v>
      </c>
      <c r="BX221" s="73" t="s">
        <v>1858</v>
      </c>
      <c r="BY221" s="73" t="s">
        <v>1867</v>
      </c>
      <c r="BZ221" s="73" t="s">
        <v>1865</v>
      </c>
      <c r="CA221" s="73" t="s">
        <v>1846</v>
      </c>
      <c r="CB221" s="40">
        <v>43381</v>
      </c>
      <c r="CC221" s="29">
        <v>120</v>
      </c>
      <c r="CD221" s="29">
        <v>120</v>
      </c>
      <c r="CE221" s="29" t="s">
        <v>1868</v>
      </c>
      <c r="CF221" s="29" t="s">
        <v>1867</v>
      </c>
      <c r="CG221" s="29" t="s">
        <v>1865</v>
      </c>
      <c r="CH221" s="29" t="s">
        <v>1850</v>
      </c>
      <c r="CI221" s="29"/>
      <c r="CJ221" s="29"/>
      <c r="CK221" s="29"/>
      <c r="CL221" s="29"/>
      <c r="CM221" s="29"/>
      <c r="CN221" s="29"/>
      <c r="CO221" s="29"/>
    </row>
    <row r="222" spans="1:93" s="42" customFormat="1" ht="106.5" customHeight="1" x14ac:dyDescent="0.25">
      <c r="A222" s="85" t="s">
        <v>125</v>
      </c>
      <c r="B222" s="73" t="s">
        <v>433</v>
      </c>
      <c r="C222" s="56" t="s">
        <v>102</v>
      </c>
      <c r="D222" s="56" t="s">
        <v>103</v>
      </c>
      <c r="E222" s="56" t="s">
        <v>1832</v>
      </c>
      <c r="F222" s="29"/>
      <c r="G222" s="29"/>
      <c r="H222" s="56" t="s">
        <v>1869</v>
      </c>
      <c r="I222" s="135">
        <f t="shared" si="37"/>
        <v>7.1428571428571425E-2</v>
      </c>
      <c r="J222" s="33" t="s">
        <v>108</v>
      </c>
      <c r="K222" s="33" t="s">
        <v>109</v>
      </c>
      <c r="L222" s="73" t="s">
        <v>1834</v>
      </c>
      <c r="M222" s="29"/>
      <c r="N222" s="29"/>
      <c r="O222" s="29"/>
      <c r="P222" s="29"/>
      <c r="Q222" s="43">
        <v>0</v>
      </c>
      <c r="R222" s="43">
        <v>0</v>
      </c>
      <c r="S222" s="43">
        <v>0</v>
      </c>
      <c r="T222" s="43">
        <v>0</v>
      </c>
      <c r="U222" s="43">
        <v>0</v>
      </c>
      <c r="V222" s="43">
        <v>0</v>
      </c>
      <c r="W222" s="43">
        <v>0</v>
      </c>
      <c r="X222" s="43">
        <v>0</v>
      </c>
      <c r="Y222" s="43">
        <v>0</v>
      </c>
      <c r="Z222" s="43">
        <v>0</v>
      </c>
      <c r="AA222" s="43">
        <v>0</v>
      </c>
      <c r="AB222" s="43">
        <v>1</v>
      </c>
      <c r="AC222" s="90" t="s">
        <v>1870</v>
      </c>
      <c r="AD222" s="33" t="s">
        <v>113</v>
      </c>
      <c r="AE222" s="86" t="s">
        <v>137</v>
      </c>
      <c r="AF222" s="56" t="s">
        <v>1871</v>
      </c>
      <c r="AG222" s="29"/>
      <c r="AH222" s="29"/>
      <c r="AI222" s="29"/>
      <c r="AJ222" s="29" t="s">
        <v>116</v>
      </c>
      <c r="AK222" s="29"/>
      <c r="AL222" s="29"/>
      <c r="AM222" s="29" t="s">
        <v>116</v>
      </c>
      <c r="AN222" s="29"/>
      <c r="AO222" s="29"/>
      <c r="AP222" s="29"/>
      <c r="AQ222" s="29"/>
      <c r="AR222" s="29"/>
      <c r="AS222" s="29"/>
      <c r="AT222" s="29"/>
      <c r="AU222" s="29"/>
      <c r="AV222" s="29"/>
      <c r="AW222" s="29"/>
      <c r="AX222" s="29"/>
      <c r="AY222" s="29"/>
      <c r="AZ222" s="52">
        <v>0.50574712643678166</v>
      </c>
      <c r="BA222" s="52">
        <v>0.89671361502347413</v>
      </c>
      <c r="BB222" s="32">
        <v>0.24374999999999999</v>
      </c>
      <c r="BC222" s="29">
        <v>0</v>
      </c>
      <c r="BD222" s="43">
        <f t="shared" si="38"/>
        <v>0.54873691382008527</v>
      </c>
      <c r="BE222" s="29"/>
      <c r="BF222" s="29"/>
      <c r="BG222" s="29"/>
      <c r="BH222" s="43">
        <v>1</v>
      </c>
      <c r="BI222" s="43">
        <v>0.12643678160919541</v>
      </c>
      <c r="BJ222" s="43">
        <v>0.22417840375586853</v>
      </c>
      <c r="BK222" s="32">
        <v>6.0937499999999999E-2</v>
      </c>
      <c r="BL222" s="29">
        <v>0</v>
      </c>
      <c r="BM222" s="43">
        <v>0.41155268536506395</v>
      </c>
      <c r="BN222" s="40">
        <v>43193</v>
      </c>
      <c r="BO222" s="29">
        <v>44</v>
      </c>
      <c r="BP222" s="29">
        <v>87</v>
      </c>
      <c r="BQ222" s="73" t="s">
        <v>1872</v>
      </c>
      <c r="BR222" s="73" t="s">
        <v>1873</v>
      </c>
      <c r="BS222" s="73" t="s">
        <v>1874</v>
      </c>
      <c r="BT222" s="73" t="s">
        <v>1857</v>
      </c>
      <c r="BU222" s="55">
        <v>43285</v>
      </c>
      <c r="BV222" s="56">
        <v>191</v>
      </c>
      <c r="BW222" s="56">
        <v>213</v>
      </c>
      <c r="BX222" s="73" t="s">
        <v>1858</v>
      </c>
      <c r="BY222" s="73" t="s">
        <v>1873</v>
      </c>
      <c r="BZ222" s="73" t="s">
        <v>1874</v>
      </c>
      <c r="CA222" s="73" t="s">
        <v>1846</v>
      </c>
      <c r="CB222" s="40">
        <v>43381</v>
      </c>
      <c r="CC222" s="29">
        <v>78</v>
      </c>
      <c r="CD222" s="29">
        <v>320</v>
      </c>
      <c r="CE222" s="29" t="s">
        <v>1875</v>
      </c>
      <c r="CF222" s="29" t="s">
        <v>1873</v>
      </c>
      <c r="CG222" s="29" t="s">
        <v>1874</v>
      </c>
      <c r="CH222" s="29" t="s">
        <v>1876</v>
      </c>
      <c r="CI222" s="29"/>
      <c r="CJ222" s="29"/>
      <c r="CK222" s="29"/>
      <c r="CL222" s="29"/>
      <c r="CM222" s="29"/>
      <c r="CN222" s="29"/>
      <c r="CO222" s="29"/>
    </row>
    <row r="223" spans="1:93" s="42" customFormat="1" ht="121.5" customHeight="1" x14ac:dyDescent="0.25">
      <c r="A223" s="85" t="s">
        <v>125</v>
      </c>
      <c r="B223" s="73" t="s">
        <v>433</v>
      </c>
      <c r="C223" s="56" t="s">
        <v>102</v>
      </c>
      <c r="D223" s="56" t="s">
        <v>103</v>
      </c>
      <c r="E223" s="56" t="s">
        <v>1832</v>
      </c>
      <c r="F223" s="29"/>
      <c r="G223" s="29"/>
      <c r="H223" s="56" t="s">
        <v>1877</v>
      </c>
      <c r="I223" s="135">
        <f t="shared" si="37"/>
        <v>7.1428571428571425E-2</v>
      </c>
      <c r="J223" s="33" t="s">
        <v>108</v>
      </c>
      <c r="K223" s="33" t="s">
        <v>109</v>
      </c>
      <c r="L223" s="73" t="s">
        <v>1834</v>
      </c>
      <c r="M223" s="29"/>
      <c r="N223" s="29"/>
      <c r="O223" s="29"/>
      <c r="P223" s="29"/>
      <c r="Q223" s="43">
        <v>0</v>
      </c>
      <c r="R223" s="43">
        <v>0</v>
      </c>
      <c r="S223" s="43">
        <v>0</v>
      </c>
      <c r="T223" s="43">
        <v>0</v>
      </c>
      <c r="U223" s="43">
        <v>0</v>
      </c>
      <c r="V223" s="43">
        <v>0</v>
      </c>
      <c r="W223" s="43">
        <v>0</v>
      </c>
      <c r="X223" s="43">
        <v>0</v>
      </c>
      <c r="Y223" s="43">
        <v>0</v>
      </c>
      <c r="Z223" s="43">
        <v>0</v>
      </c>
      <c r="AA223" s="43">
        <v>0</v>
      </c>
      <c r="AB223" s="43">
        <v>1</v>
      </c>
      <c r="AC223" s="90" t="s">
        <v>1878</v>
      </c>
      <c r="AD223" s="33" t="s">
        <v>113</v>
      </c>
      <c r="AE223" s="86" t="s">
        <v>137</v>
      </c>
      <c r="AF223" s="56" t="s">
        <v>1879</v>
      </c>
      <c r="AG223" s="29"/>
      <c r="AH223" s="29"/>
      <c r="AI223" s="29"/>
      <c r="AJ223" s="29" t="s">
        <v>116</v>
      </c>
      <c r="AK223" s="29"/>
      <c r="AL223" s="29"/>
      <c r="AM223" s="29" t="s">
        <v>116</v>
      </c>
      <c r="AN223" s="29"/>
      <c r="AO223" s="29"/>
      <c r="AP223" s="29"/>
      <c r="AQ223" s="29"/>
      <c r="AR223" s="29"/>
      <c r="AS223" s="29"/>
      <c r="AT223" s="29"/>
      <c r="AU223" s="29"/>
      <c r="AV223" s="29"/>
      <c r="AW223" s="29"/>
      <c r="AX223" s="29"/>
      <c r="AY223" s="29"/>
      <c r="AZ223" s="52">
        <v>0.22727272727272727</v>
      </c>
      <c r="BA223" s="52">
        <v>0.94240837696335078</v>
      </c>
      <c r="BB223" s="32">
        <v>0.24374999999999999</v>
      </c>
      <c r="BC223" s="29">
        <v>0</v>
      </c>
      <c r="BD223" s="43">
        <f t="shared" si="38"/>
        <v>0.47114370141202594</v>
      </c>
      <c r="BE223" s="29"/>
      <c r="BF223" s="29"/>
      <c r="BG223" s="29"/>
      <c r="BH223" s="43">
        <v>1</v>
      </c>
      <c r="BI223" s="43">
        <v>5.6818181818181816E-2</v>
      </c>
      <c r="BJ223" s="43">
        <v>0.2356020942408377</v>
      </c>
      <c r="BK223" s="32">
        <v>6.0937499999999999E-2</v>
      </c>
      <c r="BL223" s="29">
        <v>0</v>
      </c>
      <c r="BM223" s="43">
        <v>0.35335777605901947</v>
      </c>
      <c r="BN223" s="40">
        <v>43193</v>
      </c>
      <c r="BO223" s="29">
        <v>10</v>
      </c>
      <c r="BP223" s="29">
        <v>44</v>
      </c>
      <c r="BQ223" s="73" t="s">
        <v>1880</v>
      </c>
      <c r="BR223" s="73" t="s">
        <v>1881</v>
      </c>
      <c r="BS223" s="73" t="s">
        <v>1874</v>
      </c>
      <c r="BT223" s="73" t="s">
        <v>1882</v>
      </c>
      <c r="BU223" s="55">
        <v>43285</v>
      </c>
      <c r="BV223" s="56">
        <v>180</v>
      </c>
      <c r="BW223" s="56">
        <v>191</v>
      </c>
      <c r="BX223" s="73" t="s">
        <v>1883</v>
      </c>
      <c r="BY223" s="73" t="s">
        <v>1881</v>
      </c>
      <c r="BZ223" s="73" t="s">
        <v>1874</v>
      </c>
      <c r="CA223" s="73" t="s">
        <v>1846</v>
      </c>
      <c r="CB223" s="40">
        <v>43381</v>
      </c>
      <c r="CC223" s="29">
        <v>78</v>
      </c>
      <c r="CD223" s="29">
        <v>320</v>
      </c>
      <c r="CE223" s="29" t="s">
        <v>1875</v>
      </c>
      <c r="CF223" s="29" t="s">
        <v>1881</v>
      </c>
      <c r="CG223" s="29" t="s">
        <v>1874</v>
      </c>
      <c r="CH223" s="29" t="s">
        <v>1876</v>
      </c>
      <c r="CI223" s="29"/>
      <c r="CJ223" s="29"/>
      <c r="CK223" s="29"/>
      <c r="CL223" s="29"/>
      <c r="CM223" s="29"/>
      <c r="CN223" s="29"/>
      <c r="CO223" s="29"/>
    </row>
    <row r="224" spans="1:93" s="42" customFormat="1" ht="110.25" customHeight="1" x14ac:dyDescent="0.25">
      <c r="A224" s="85" t="s">
        <v>125</v>
      </c>
      <c r="B224" s="73" t="s">
        <v>433</v>
      </c>
      <c r="C224" s="56" t="s">
        <v>102</v>
      </c>
      <c r="D224" s="56" t="s">
        <v>103</v>
      </c>
      <c r="E224" s="56" t="s">
        <v>1832</v>
      </c>
      <c r="F224" s="29"/>
      <c r="G224" s="29"/>
      <c r="H224" s="56" t="s">
        <v>1877</v>
      </c>
      <c r="I224" s="135">
        <f t="shared" si="37"/>
        <v>7.1428571428571425E-2</v>
      </c>
      <c r="J224" s="33" t="s">
        <v>108</v>
      </c>
      <c r="K224" s="33" t="s">
        <v>109</v>
      </c>
      <c r="L224" s="73" t="s">
        <v>1834</v>
      </c>
      <c r="M224" s="29"/>
      <c r="N224" s="29"/>
      <c r="O224" s="29"/>
      <c r="P224" s="29"/>
      <c r="Q224" s="43">
        <v>0</v>
      </c>
      <c r="R224" s="43">
        <v>0</v>
      </c>
      <c r="S224" s="43">
        <v>0</v>
      </c>
      <c r="T224" s="43">
        <v>0</v>
      </c>
      <c r="U224" s="43">
        <v>0</v>
      </c>
      <c r="V224" s="43">
        <v>0</v>
      </c>
      <c r="W224" s="43">
        <v>0</v>
      </c>
      <c r="X224" s="43">
        <v>0</v>
      </c>
      <c r="Y224" s="43">
        <v>0</v>
      </c>
      <c r="Z224" s="43">
        <v>0</v>
      </c>
      <c r="AA224" s="43">
        <v>0</v>
      </c>
      <c r="AB224" s="43">
        <v>1</v>
      </c>
      <c r="AC224" s="90" t="s">
        <v>1884</v>
      </c>
      <c r="AD224" s="33" t="s">
        <v>113</v>
      </c>
      <c r="AE224" s="86" t="s">
        <v>137</v>
      </c>
      <c r="AF224" s="56" t="s">
        <v>1885</v>
      </c>
      <c r="AG224" s="29"/>
      <c r="AH224" s="29"/>
      <c r="AI224" s="29"/>
      <c r="AJ224" s="29" t="s">
        <v>116</v>
      </c>
      <c r="AK224" s="29"/>
      <c r="AL224" s="29"/>
      <c r="AM224" s="29" t="s">
        <v>116</v>
      </c>
      <c r="AN224" s="29"/>
      <c r="AO224" s="29"/>
      <c r="AP224" s="29"/>
      <c r="AQ224" s="29"/>
      <c r="AR224" s="29"/>
      <c r="AS224" s="29"/>
      <c r="AT224" s="29"/>
      <c r="AU224" s="29"/>
      <c r="AV224" s="29"/>
      <c r="AW224" s="29"/>
      <c r="AX224" s="29"/>
      <c r="AY224" s="29"/>
      <c r="AZ224" s="52">
        <v>2.2727272727272728E-2</v>
      </c>
      <c r="BA224" s="52">
        <v>5.7591623036649213E-2</v>
      </c>
      <c r="BB224" s="32">
        <v>2.1874999999999999E-2</v>
      </c>
      <c r="BC224" s="29">
        <v>0</v>
      </c>
      <c r="BD224" s="43">
        <v>0.10219389576392193</v>
      </c>
      <c r="BE224" s="29"/>
      <c r="BF224" s="29"/>
      <c r="BG224" s="29"/>
      <c r="BH224" s="43">
        <v>1</v>
      </c>
      <c r="BI224" s="43">
        <v>5.681818181818182E-3</v>
      </c>
      <c r="BJ224" s="43">
        <v>1.4397905759162303E-2</v>
      </c>
      <c r="BK224" s="32">
        <v>5.4687499999999997E-3</v>
      </c>
      <c r="BL224" s="29">
        <v>0</v>
      </c>
      <c r="BM224" s="43">
        <v>2.5548473940980483E-2</v>
      </c>
      <c r="BN224" s="40">
        <v>43193</v>
      </c>
      <c r="BO224" s="29">
        <v>1</v>
      </c>
      <c r="BP224" s="29">
        <v>44</v>
      </c>
      <c r="BQ224" s="73" t="s">
        <v>1886</v>
      </c>
      <c r="BR224" s="73" t="s">
        <v>1881</v>
      </c>
      <c r="BS224" s="73" t="s">
        <v>1874</v>
      </c>
      <c r="BT224" s="73" t="s">
        <v>1882</v>
      </c>
      <c r="BU224" s="55">
        <v>43285</v>
      </c>
      <c r="BV224" s="56">
        <v>11</v>
      </c>
      <c r="BW224" s="56">
        <v>191</v>
      </c>
      <c r="BX224" s="73" t="s">
        <v>1883</v>
      </c>
      <c r="BY224" s="73" t="s">
        <v>1881</v>
      </c>
      <c r="BZ224" s="73" t="s">
        <v>1874</v>
      </c>
      <c r="CA224" s="73" t="s">
        <v>1846</v>
      </c>
      <c r="CB224" s="40">
        <v>43381</v>
      </c>
      <c r="CC224" s="29">
        <v>7</v>
      </c>
      <c r="CD224" s="29">
        <v>320</v>
      </c>
      <c r="CE224" s="29" t="s">
        <v>1887</v>
      </c>
      <c r="CF224" s="29" t="s">
        <v>1881</v>
      </c>
      <c r="CG224" s="29" t="s">
        <v>1874</v>
      </c>
      <c r="CH224" s="29" t="s">
        <v>1876</v>
      </c>
      <c r="CI224" s="29"/>
      <c r="CJ224" s="29"/>
      <c r="CK224" s="29"/>
      <c r="CL224" s="29"/>
      <c r="CM224" s="29"/>
      <c r="CN224" s="29"/>
      <c r="CO224" s="29"/>
    </row>
    <row r="225" spans="1:93" s="42" customFormat="1" ht="107.25" customHeight="1" x14ac:dyDescent="0.25">
      <c r="A225" s="85" t="s">
        <v>125</v>
      </c>
      <c r="B225" s="73" t="s">
        <v>433</v>
      </c>
      <c r="C225" s="56" t="s">
        <v>102</v>
      </c>
      <c r="D225" s="56" t="s">
        <v>103</v>
      </c>
      <c r="E225" s="56" t="s">
        <v>1832</v>
      </c>
      <c r="F225" s="29"/>
      <c r="G225" s="29"/>
      <c r="H225" s="56" t="s">
        <v>1888</v>
      </c>
      <c r="I225" s="135">
        <f t="shared" si="37"/>
        <v>7.1428571428571425E-2</v>
      </c>
      <c r="J225" s="33" t="s">
        <v>108</v>
      </c>
      <c r="K225" s="33" t="s">
        <v>109</v>
      </c>
      <c r="L225" s="73" t="s">
        <v>1834</v>
      </c>
      <c r="M225" s="29"/>
      <c r="N225" s="29"/>
      <c r="O225" s="29"/>
      <c r="P225" s="29"/>
      <c r="Q225" s="43">
        <v>0</v>
      </c>
      <c r="R225" s="43">
        <v>0</v>
      </c>
      <c r="S225" s="43">
        <v>0</v>
      </c>
      <c r="T225" s="43">
        <v>0</v>
      </c>
      <c r="U225" s="43">
        <v>0</v>
      </c>
      <c r="V225" s="43">
        <v>0</v>
      </c>
      <c r="W225" s="43">
        <v>0</v>
      </c>
      <c r="X225" s="43">
        <v>0</v>
      </c>
      <c r="Y225" s="43">
        <v>0</v>
      </c>
      <c r="Z225" s="43">
        <v>0</v>
      </c>
      <c r="AA225" s="43">
        <v>0</v>
      </c>
      <c r="AB225" s="43">
        <v>1</v>
      </c>
      <c r="AC225" s="90" t="s">
        <v>1889</v>
      </c>
      <c r="AD225" s="33" t="s">
        <v>113</v>
      </c>
      <c r="AE225" s="86" t="s">
        <v>137</v>
      </c>
      <c r="AF225" s="56" t="s">
        <v>1890</v>
      </c>
      <c r="AG225" s="29"/>
      <c r="AH225" s="29"/>
      <c r="AI225" s="29"/>
      <c r="AJ225" s="29" t="s">
        <v>116</v>
      </c>
      <c r="AK225" s="29"/>
      <c r="AL225" s="29"/>
      <c r="AM225" s="29" t="s">
        <v>116</v>
      </c>
      <c r="AN225" s="29"/>
      <c r="AO225" s="29"/>
      <c r="AP225" s="29"/>
      <c r="AQ225" s="29"/>
      <c r="AR225" s="29"/>
      <c r="AS225" s="29"/>
      <c r="AT225" s="29"/>
      <c r="AU225" s="29"/>
      <c r="AV225" s="29"/>
      <c r="AW225" s="29"/>
      <c r="AX225" s="29"/>
      <c r="AY225" s="29"/>
      <c r="AZ225" s="52">
        <v>0</v>
      </c>
      <c r="BA225" s="52">
        <v>1.0471204188481676E-2</v>
      </c>
      <c r="BB225" s="32">
        <v>8.9743589743589744E-2</v>
      </c>
      <c r="BC225" s="29">
        <v>0</v>
      </c>
      <c r="BD225" s="43">
        <v>0.10219389576392193</v>
      </c>
      <c r="BE225" s="29"/>
      <c r="BF225" s="29"/>
      <c r="BG225" s="29"/>
      <c r="BH225" s="43">
        <v>1</v>
      </c>
      <c r="BI225" s="43">
        <v>0</v>
      </c>
      <c r="BJ225" s="52">
        <v>2.617801047120419E-3</v>
      </c>
      <c r="BK225" s="74">
        <v>2.2435897435897436E-2</v>
      </c>
      <c r="BL225" s="29">
        <v>0</v>
      </c>
      <c r="BM225" s="43">
        <v>2.5053698483017854E-2</v>
      </c>
      <c r="BN225" s="40">
        <v>43193</v>
      </c>
      <c r="BO225" s="29">
        <v>0</v>
      </c>
      <c r="BP225" s="29">
        <v>10</v>
      </c>
      <c r="BQ225" s="73" t="s">
        <v>1891</v>
      </c>
      <c r="BR225" s="73" t="s">
        <v>1881</v>
      </c>
      <c r="BS225" s="73" t="s">
        <v>1874</v>
      </c>
      <c r="BT225" s="73" t="s">
        <v>1892</v>
      </c>
      <c r="BU225" s="55">
        <v>43285</v>
      </c>
      <c r="BV225" s="56">
        <v>2</v>
      </c>
      <c r="BW225" s="56">
        <v>191</v>
      </c>
      <c r="BX225" s="73" t="s">
        <v>1893</v>
      </c>
      <c r="BY225" s="73" t="s">
        <v>1881</v>
      </c>
      <c r="BZ225" s="73" t="s">
        <v>1874</v>
      </c>
      <c r="CA225" s="73" t="s">
        <v>1846</v>
      </c>
      <c r="CB225" s="40">
        <v>43381</v>
      </c>
      <c r="CC225" s="29">
        <v>7</v>
      </c>
      <c r="CD225" s="29">
        <v>78</v>
      </c>
      <c r="CE225" s="29" t="s">
        <v>1894</v>
      </c>
      <c r="CF225" s="29" t="s">
        <v>1881</v>
      </c>
      <c r="CG225" s="29" t="s">
        <v>1874</v>
      </c>
      <c r="CH225" s="29" t="s">
        <v>1876</v>
      </c>
      <c r="CI225" s="29"/>
      <c r="CJ225" s="29"/>
      <c r="CK225" s="29"/>
      <c r="CL225" s="29"/>
      <c r="CM225" s="29"/>
      <c r="CN225" s="29"/>
      <c r="CO225" s="29"/>
    </row>
    <row r="226" spans="1:93" s="42" customFormat="1" ht="109.5" customHeight="1" x14ac:dyDescent="0.25">
      <c r="A226" s="85" t="s">
        <v>125</v>
      </c>
      <c r="B226" s="73" t="s">
        <v>433</v>
      </c>
      <c r="C226" s="56" t="s">
        <v>102</v>
      </c>
      <c r="D226" s="56" t="s">
        <v>103</v>
      </c>
      <c r="E226" s="56" t="s">
        <v>1832</v>
      </c>
      <c r="F226" s="29"/>
      <c r="G226" s="29"/>
      <c r="H226" s="56" t="s">
        <v>1888</v>
      </c>
      <c r="I226" s="135">
        <f t="shared" si="37"/>
        <v>7.1428571428571425E-2</v>
      </c>
      <c r="J226" s="33" t="s">
        <v>108</v>
      </c>
      <c r="K226" s="33" t="s">
        <v>109</v>
      </c>
      <c r="L226" s="73" t="s">
        <v>1834</v>
      </c>
      <c r="M226" s="29"/>
      <c r="N226" s="29"/>
      <c r="O226" s="29"/>
      <c r="P226" s="29"/>
      <c r="Q226" s="43">
        <v>0</v>
      </c>
      <c r="R226" s="43">
        <v>0</v>
      </c>
      <c r="S226" s="43">
        <v>0</v>
      </c>
      <c r="T226" s="43">
        <v>0</v>
      </c>
      <c r="U226" s="43">
        <v>0</v>
      </c>
      <c r="V226" s="43">
        <v>0</v>
      </c>
      <c r="W226" s="43">
        <v>0</v>
      </c>
      <c r="X226" s="43">
        <v>0</v>
      </c>
      <c r="Y226" s="43">
        <v>0</v>
      </c>
      <c r="Z226" s="43">
        <v>0</v>
      </c>
      <c r="AA226" s="43">
        <v>0</v>
      </c>
      <c r="AB226" s="43">
        <v>1</v>
      </c>
      <c r="AC226" s="90" t="s">
        <v>1895</v>
      </c>
      <c r="AD226" s="33" t="s">
        <v>113</v>
      </c>
      <c r="AE226" s="86" t="s">
        <v>137</v>
      </c>
      <c r="AF226" s="56" t="s">
        <v>1896</v>
      </c>
      <c r="AG226" s="29"/>
      <c r="AH226" s="29"/>
      <c r="AI226" s="29"/>
      <c r="AJ226" s="29" t="s">
        <v>116</v>
      </c>
      <c r="AK226" s="29"/>
      <c r="AL226" s="29"/>
      <c r="AM226" s="29" t="s">
        <v>116</v>
      </c>
      <c r="AN226" s="29"/>
      <c r="AO226" s="29"/>
      <c r="AP226" s="29"/>
      <c r="AQ226" s="29"/>
      <c r="AR226" s="29"/>
      <c r="AS226" s="29"/>
      <c r="AT226" s="29"/>
      <c r="AU226" s="29"/>
      <c r="AV226" s="29"/>
      <c r="AW226" s="29"/>
      <c r="AX226" s="29"/>
      <c r="AY226" s="29"/>
      <c r="AZ226" s="52">
        <v>0</v>
      </c>
      <c r="BA226" s="52">
        <v>1.0471204188481676E-2</v>
      </c>
      <c r="BB226" s="32">
        <v>8.9743589743589744E-2</v>
      </c>
      <c r="BC226" s="29">
        <v>0</v>
      </c>
      <c r="BD226" s="43">
        <v>0.10219389576392193</v>
      </c>
      <c r="BE226" s="29"/>
      <c r="BF226" s="29"/>
      <c r="BG226" s="29"/>
      <c r="BH226" s="43">
        <v>1</v>
      </c>
      <c r="BI226" s="43">
        <v>0</v>
      </c>
      <c r="BJ226" s="52">
        <v>2.617801047120419E-3</v>
      </c>
      <c r="BK226" s="74">
        <v>2.2435897435897436E-2</v>
      </c>
      <c r="BL226" s="29">
        <v>0</v>
      </c>
      <c r="BM226" s="43">
        <v>2.5053698483017854E-2</v>
      </c>
      <c r="BN226" s="40">
        <v>43193</v>
      </c>
      <c r="BO226" s="29">
        <v>0</v>
      </c>
      <c r="BP226" s="29">
        <v>10</v>
      </c>
      <c r="BQ226" s="73" t="s">
        <v>1897</v>
      </c>
      <c r="BR226" s="73" t="s">
        <v>1881</v>
      </c>
      <c r="BS226" s="73" t="s">
        <v>1874</v>
      </c>
      <c r="BT226" s="73" t="s">
        <v>1892</v>
      </c>
      <c r="BU226" s="55">
        <v>43285</v>
      </c>
      <c r="BV226" s="56">
        <v>2</v>
      </c>
      <c r="BW226" s="56">
        <v>191</v>
      </c>
      <c r="BX226" s="73" t="s">
        <v>1893</v>
      </c>
      <c r="BY226" s="73" t="s">
        <v>1881</v>
      </c>
      <c r="BZ226" s="73" t="s">
        <v>1874</v>
      </c>
      <c r="CA226" s="73" t="s">
        <v>1846</v>
      </c>
      <c r="CB226" s="40">
        <v>43381</v>
      </c>
      <c r="CC226" s="29">
        <v>7</v>
      </c>
      <c r="CD226" s="29">
        <v>78</v>
      </c>
      <c r="CE226" s="29" t="s">
        <v>1894</v>
      </c>
      <c r="CF226" s="29" t="s">
        <v>1881</v>
      </c>
      <c r="CG226" s="29" t="s">
        <v>1874</v>
      </c>
      <c r="CH226" s="29" t="s">
        <v>1876</v>
      </c>
      <c r="CI226" s="29"/>
      <c r="CJ226" s="29"/>
      <c r="CK226" s="29"/>
      <c r="CL226" s="29"/>
      <c r="CM226" s="29"/>
      <c r="CN226" s="29"/>
      <c r="CO226" s="29"/>
    </row>
    <row r="227" spans="1:93" s="42" customFormat="1" ht="112.5" customHeight="1" x14ac:dyDescent="0.25">
      <c r="A227" s="85" t="s">
        <v>125</v>
      </c>
      <c r="B227" s="73" t="s">
        <v>433</v>
      </c>
      <c r="C227" s="56" t="s">
        <v>102</v>
      </c>
      <c r="D227" s="56" t="s">
        <v>103</v>
      </c>
      <c r="E227" s="56" t="s">
        <v>1832</v>
      </c>
      <c r="F227" s="29"/>
      <c r="G227" s="29"/>
      <c r="H227" s="56" t="s">
        <v>1898</v>
      </c>
      <c r="I227" s="135">
        <f t="shared" si="37"/>
        <v>7.1428571428571425E-2</v>
      </c>
      <c r="J227" s="33" t="s">
        <v>108</v>
      </c>
      <c r="K227" s="33" t="s">
        <v>109</v>
      </c>
      <c r="L227" s="73" t="s">
        <v>1834</v>
      </c>
      <c r="M227" s="29"/>
      <c r="N227" s="29"/>
      <c r="O227" s="29"/>
      <c r="P227" s="29"/>
      <c r="Q227" s="43">
        <v>0</v>
      </c>
      <c r="R227" s="43">
        <v>0</v>
      </c>
      <c r="S227" s="43">
        <v>0</v>
      </c>
      <c r="T227" s="43">
        <v>0</v>
      </c>
      <c r="U227" s="43">
        <v>0</v>
      </c>
      <c r="V227" s="43">
        <v>0</v>
      </c>
      <c r="W227" s="43">
        <v>0</v>
      </c>
      <c r="X227" s="43">
        <v>0</v>
      </c>
      <c r="Y227" s="43">
        <v>0</v>
      </c>
      <c r="Z227" s="43">
        <v>0</v>
      </c>
      <c r="AA227" s="43">
        <v>0</v>
      </c>
      <c r="AB227" s="43">
        <v>1</v>
      </c>
      <c r="AC227" s="90" t="s">
        <v>1899</v>
      </c>
      <c r="AD227" s="33" t="s">
        <v>113</v>
      </c>
      <c r="AE227" s="86" t="s">
        <v>137</v>
      </c>
      <c r="AF227" s="56" t="s">
        <v>1900</v>
      </c>
      <c r="AG227" s="29"/>
      <c r="AH227" s="29"/>
      <c r="AI227" s="29"/>
      <c r="AJ227" s="29" t="s">
        <v>116</v>
      </c>
      <c r="AK227" s="29"/>
      <c r="AL227" s="29"/>
      <c r="AM227" s="29" t="s">
        <v>116</v>
      </c>
      <c r="AN227" s="29"/>
      <c r="AO227" s="29"/>
      <c r="AP227" s="29"/>
      <c r="AQ227" s="29"/>
      <c r="AR227" s="29"/>
      <c r="AS227" s="29"/>
      <c r="AT227" s="29"/>
      <c r="AU227" s="29"/>
      <c r="AV227" s="29"/>
      <c r="AW227" s="29"/>
      <c r="AX227" s="29"/>
      <c r="AY227" s="29"/>
      <c r="AZ227" s="52">
        <v>0</v>
      </c>
      <c r="BA227" s="52">
        <v>0</v>
      </c>
      <c r="BB227" s="156">
        <v>1.7980221756068325E-3</v>
      </c>
      <c r="BC227" s="29">
        <v>0</v>
      </c>
      <c r="BD227" s="52">
        <f t="shared" si="38"/>
        <v>5.9934072520227753E-4</v>
      </c>
      <c r="BE227" s="29"/>
      <c r="BF227" s="29"/>
      <c r="BG227" s="29"/>
      <c r="BH227" s="43">
        <v>1</v>
      </c>
      <c r="BI227" s="43">
        <v>0</v>
      </c>
      <c r="BJ227" s="43">
        <v>0</v>
      </c>
      <c r="BK227" s="156">
        <v>4.4950554390170812E-4</v>
      </c>
      <c r="BL227" s="29">
        <v>0</v>
      </c>
      <c r="BM227" s="157">
        <v>4.4950554390170812E-4</v>
      </c>
      <c r="BN227" s="40">
        <v>43193</v>
      </c>
      <c r="BO227" s="29">
        <v>0</v>
      </c>
      <c r="BP227" s="29">
        <v>0</v>
      </c>
      <c r="BQ227" s="73" t="s">
        <v>1901</v>
      </c>
      <c r="BR227" s="73" t="s">
        <v>1881</v>
      </c>
      <c r="BS227" s="73" t="s">
        <v>1874</v>
      </c>
      <c r="BT227" s="73" t="s">
        <v>1892</v>
      </c>
      <c r="BU227" s="55">
        <v>43285</v>
      </c>
      <c r="BV227" s="56">
        <v>2</v>
      </c>
      <c r="BW227" s="56">
        <v>0</v>
      </c>
      <c r="BX227" s="73" t="s">
        <v>1902</v>
      </c>
      <c r="BY227" s="73" t="s">
        <v>1881</v>
      </c>
      <c r="BZ227" s="73" t="s">
        <v>1874</v>
      </c>
      <c r="CA227" s="73" t="s">
        <v>1850</v>
      </c>
      <c r="CB227" s="40">
        <v>0</v>
      </c>
      <c r="CC227" s="29">
        <v>78</v>
      </c>
      <c r="CD227" s="29">
        <v>43381</v>
      </c>
      <c r="CE227" s="29" t="s">
        <v>1903</v>
      </c>
      <c r="CF227" s="29" t="s">
        <v>1881</v>
      </c>
      <c r="CG227" s="29" t="s">
        <v>1874</v>
      </c>
      <c r="CH227" s="29" t="s">
        <v>1876</v>
      </c>
      <c r="CI227" s="29"/>
      <c r="CJ227" s="29"/>
      <c r="CK227" s="29"/>
      <c r="CL227" s="29"/>
      <c r="CM227" s="29"/>
      <c r="CN227" s="29"/>
      <c r="CO227" s="29"/>
    </row>
    <row r="228" spans="1:93" s="42" customFormat="1" ht="100.5" customHeight="1" x14ac:dyDescent="0.25">
      <c r="A228" s="85" t="s">
        <v>125</v>
      </c>
      <c r="B228" s="73" t="s">
        <v>433</v>
      </c>
      <c r="C228" s="56" t="s">
        <v>102</v>
      </c>
      <c r="D228" s="56" t="s">
        <v>103</v>
      </c>
      <c r="E228" s="56" t="s">
        <v>1832</v>
      </c>
      <c r="F228" s="29"/>
      <c r="G228" s="29"/>
      <c r="H228" s="56" t="s">
        <v>1898</v>
      </c>
      <c r="I228" s="135">
        <f t="shared" si="37"/>
        <v>7.1428571428571425E-2</v>
      </c>
      <c r="J228" s="33" t="s">
        <v>108</v>
      </c>
      <c r="K228" s="33" t="s">
        <v>109</v>
      </c>
      <c r="L228" s="73" t="s">
        <v>1834</v>
      </c>
      <c r="M228" s="29"/>
      <c r="N228" s="29"/>
      <c r="O228" s="29"/>
      <c r="P228" s="29"/>
      <c r="Q228" s="43">
        <v>0</v>
      </c>
      <c r="R228" s="43">
        <v>0</v>
      </c>
      <c r="S228" s="43">
        <v>0</v>
      </c>
      <c r="T228" s="43">
        <v>0</v>
      </c>
      <c r="U228" s="43">
        <v>0</v>
      </c>
      <c r="V228" s="43">
        <v>0</v>
      </c>
      <c r="W228" s="43">
        <v>0</v>
      </c>
      <c r="X228" s="43">
        <v>0</v>
      </c>
      <c r="Y228" s="43">
        <v>0</v>
      </c>
      <c r="Z228" s="43">
        <v>0</v>
      </c>
      <c r="AA228" s="43">
        <v>0</v>
      </c>
      <c r="AB228" s="43">
        <v>1</v>
      </c>
      <c r="AC228" s="90" t="s">
        <v>1904</v>
      </c>
      <c r="AD228" s="33" t="s">
        <v>113</v>
      </c>
      <c r="AE228" s="86" t="s">
        <v>137</v>
      </c>
      <c r="AF228" s="56" t="s">
        <v>1905</v>
      </c>
      <c r="AG228" s="29"/>
      <c r="AH228" s="29"/>
      <c r="AI228" s="29"/>
      <c r="AJ228" s="29" t="s">
        <v>116</v>
      </c>
      <c r="AK228" s="29"/>
      <c r="AL228" s="29"/>
      <c r="AM228" s="29" t="s">
        <v>116</v>
      </c>
      <c r="AN228" s="29"/>
      <c r="AO228" s="29"/>
      <c r="AP228" s="29"/>
      <c r="AQ228" s="29"/>
      <c r="AR228" s="29"/>
      <c r="AS228" s="29"/>
      <c r="AT228" s="29"/>
      <c r="AU228" s="29"/>
      <c r="AV228" s="29"/>
      <c r="AW228" s="29"/>
      <c r="AX228" s="29"/>
      <c r="AY228" s="29"/>
      <c r="AZ228" s="52">
        <v>0</v>
      </c>
      <c r="BA228" s="52">
        <v>1</v>
      </c>
      <c r="BB228" s="32">
        <v>0</v>
      </c>
      <c r="BC228" s="29">
        <v>0</v>
      </c>
      <c r="BD228" s="43">
        <f t="shared" si="38"/>
        <v>0.33333333333333331</v>
      </c>
      <c r="BE228" s="29"/>
      <c r="BF228" s="29"/>
      <c r="BG228" s="29"/>
      <c r="BH228" s="43">
        <v>1</v>
      </c>
      <c r="BI228" s="43">
        <v>0</v>
      </c>
      <c r="BJ228" s="43">
        <v>0.25</v>
      </c>
      <c r="BK228" s="32">
        <v>0</v>
      </c>
      <c r="BL228" s="29">
        <v>0</v>
      </c>
      <c r="BM228" s="43">
        <v>0.25</v>
      </c>
      <c r="BN228" s="40">
        <v>43193</v>
      </c>
      <c r="BO228" s="29">
        <v>0</v>
      </c>
      <c r="BP228" s="29">
        <v>0</v>
      </c>
      <c r="BQ228" s="73" t="s">
        <v>1901</v>
      </c>
      <c r="BR228" s="73" t="s">
        <v>1881</v>
      </c>
      <c r="BS228" s="73" t="s">
        <v>1874</v>
      </c>
      <c r="BT228" s="73" t="s">
        <v>1892</v>
      </c>
      <c r="BU228" s="55">
        <v>43285</v>
      </c>
      <c r="BV228" s="56">
        <v>2</v>
      </c>
      <c r="BW228" s="56">
        <v>2</v>
      </c>
      <c r="BX228" s="73" t="s">
        <v>1902</v>
      </c>
      <c r="BY228" s="73" t="s">
        <v>1881</v>
      </c>
      <c r="BZ228" s="73" t="s">
        <v>1874</v>
      </c>
      <c r="CA228" s="73" t="s">
        <v>1850</v>
      </c>
      <c r="CB228" s="40">
        <v>43381</v>
      </c>
      <c r="CC228" s="29">
        <v>0</v>
      </c>
      <c r="CD228" s="29">
        <v>78</v>
      </c>
      <c r="CE228" s="29" t="s">
        <v>1903</v>
      </c>
      <c r="CF228" s="29" t="s">
        <v>1881</v>
      </c>
      <c r="CG228" s="29" t="s">
        <v>1874</v>
      </c>
      <c r="CH228" s="29" t="s">
        <v>1850</v>
      </c>
      <c r="CI228" s="29"/>
      <c r="CJ228" s="29"/>
      <c r="CK228" s="29"/>
      <c r="CL228" s="29"/>
      <c r="CM228" s="29"/>
      <c r="CN228" s="29"/>
      <c r="CO228" s="29"/>
    </row>
    <row r="229" spans="1:93" s="42" customFormat="1" ht="108" customHeight="1" x14ac:dyDescent="0.25">
      <c r="A229" s="85" t="s">
        <v>125</v>
      </c>
      <c r="B229" s="73" t="s">
        <v>433</v>
      </c>
      <c r="C229" s="56" t="s">
        <v>102</v>
      </c>
      <c r="D229" s="56" t="s">
        <v>103</v>
      </c>
      <c r="E229" s="56" t="s">
        <v>1832</v>
      </c>
      <c r="F229" s="29"/>
      <c r="G229" s="29"/>
      <c r="H229" s="56" t="s">
        <v>1906</v>
      </c>
      <c r="I229" s="135">
        <f t="shared" si="37"/>
        <v>7.1428571428571425E-2</v>
      </c>
      <c r="J229" s="33" t="s">
        <v>108</v>
      </c>
      <c r="K229" s="33" t="s">
        <v>109</v>
      </c>
      <c r="L229" s="73" t="s">
        <v>1834</v>
      </c>
      <c r="M229" s="29"/>
      <c r="N229" s="29"/>
      <c r="O229" s="29"/>
      <c r="P229" s="29"/>
      <c r="Q229" s="43">
        <v>0</v>
      </c>
      <c r="R229" s="43">
        <v>0</v>
      </c>
      <c r="S229" s="43">
        <v>0</v>
      </c>
      <c r="T229" s="43">
        <v>0</v>
      </c>
      <c r="U229" s="43">
        <v>0</v>
      </c>
      <c r="V229" s="43">
        <v>0</v>
      </c>
      <c r="W229" s="43">
        <v>0</v>
      </c>
      <c r="X229" s="43">
        <v>0</v>
      </c>
      <c r="Y229" s="43">
        <v>0</v>
      </c>
      <c r="Z229" s="43">
        <v>0</v>
      </c>
      <c r="AA229" s="43">
        <v>0</v>
      </c>
      <c r="AB229" s="43">
        <v>1</v>
      </c>
      <c r="AC229" s="90" t="s">
        <v>1907</v>
      </c>
      <c r="AD229" s="33" t="s">
        <v>113</v>
      </c>
      <c r="AE229" s="86" t="s">
        <v>137</v>
      </c>
      <c r="AF229" s="56" t="s">
        <v>1908</v>
      </c>
      <c r="AG229" s="29"/>
      <c r="AH229" s="29"/>
      <c r="AI229" s="29"/>
      <c r="AJ229" s="29" t="s">
        <v>116</v>
      </c>
      <c r="AK229" s="29"/>
      <c r="AL229" s="29"/>
      <c r="AM229" s="29" t="s">
        <v>116</v>
      </c>
      <c r="AN229" s="29"/>
      <c r="AO229" s="29"/>
      <c r="AP229" s="29"/>
      <c r="AQ229" s="29"/>
      <c r="AR229" s="29"/>
      <c r="AS229" s="29"/>
      <c r="AT229" s="29"/>
      <c r="AU229" s="29"/>
      <c r="AV229" s="29"/>
      <c r="AW229" s="29"/>
      <c r="AX229" s="29"/>
      <c r="AY229" s="29"/>
      <c r="AZ229" s="52">
        <v>0</v>
      </c>
      <c r="BA229" s="52">
        <v>1</v>
      </c>
      <c r="BB229" s="32">
        <v>0</v>
      </c>
      <c r="BC229" s="29">
        <v>0</v>
      </c>
      <c r="BD229" s="43">
        <f t="shared" si="38"/>
        <v>0.33333333333333331</v>
      </c>
      <c r="BE229" s="29"/>
      <c r="BF229" s="29"/>
      <c r="BG229" s="29"/>
      <c r="BH229" s="43">
        <v>1</v>
      </c>
      <c r="BI229" s="43">
        <v>0</v>
      </c>
      <c r="BJ229" s="43">
        <v>0.25</v>
      </c>
      <c r="BK229" s="32">
        <v>0</v>
      </c>
      <c r="BL229" s="29">
        <v>0</v>
      </c>
      <c r="BM229" s="43">
        <v>0.25</v>
      </c>
      <c r="BN229" s="40">
        <v>43193</v>
      </c>
      <c r="BO229" s="29">
        <v>0</v>
      </c>
      <c r="BP229" s="29">
        <v>0</v>
      </c>
      <c r="BQ229" s="73" t="s">
        <v>1901</v>
      </c>
      <c r="BR229" s="73" t="s">
        <v>1881</v>
      </c>
      <c r="BS229" s="73" t="s">
        <v>1874</v>
      </c>
      <c r="BT229" s="73" t="s">
        <v>1892</v>
      </c>
      <c r="BU229" s="55">
        <v>43285</v>
      </c>
      <c r="BV229" s="56">
        <v>2</v>
      </c>
      <c r="BW229" s="56">
        <v>2</v>
      </c>
      <c r="BX229" s="73" t="s">
        <v>1901</v>
      </c>
      <c r="BY229" s="73" t="s">
        <v>1881</v>
      </c>
      <c r="BZ229" s="73" t="s">
        <v>1874</v>
      </c>
      <c r="CA229" s="73" t="s">
        <v>1850</v>
      </c>
      <c r="CB229" s="40">
        <v>43381</v>
      </c>
      <c r="CC229" s="29">
        <v>0</v>
      </c>
      <c r="CD229" s="29">
        <v>0</v>
      </c>
      <c r="CE229" s="29" t="s">
        <v>1909</v>
      </c>
      <c r="CF229" s="29" t="s">
        <v>1881</v>
      </c>
      <c r="CG229" s="29" t="s">
        <v>1874</v>
      </c>
      <c r="CH229" s="29" t="s">
        <v>1850</v>
      </c>
      <c r="CI229" s="29"/>
      <c r="CJ229" s="29"/>
      <c r="CK229" s="29"/>
      <c r="CL229" s="29"/>
      <c r="CM229" s="29"/>
      <c r="CN229" s="29"/>
      <c r="CO229" s="29"/>
    </row>
    <row r="230" spans="1:93" s="42" customFormat="1" ht="107.25" customHeight="1" x14ac:dyDescent="0.25">
      <c r="A230" s="85" t="s">
        <v>125</v>
      </c>
      <c r="B230" s="73" t="s">
        <v>433</v>
      </c>
      <c r="C230" s="56" t="s">
        <v>102</v>
      </c>
      <c r="D230" s="56" t="s">
        <v>103</v>
      </c>
      <c r="E230" s="56" t="s">
        <v>1832</v>
      </c>
      <c r="F230" s="29"/>
      <c r="G230" s="29"/>
      <c r="H230" s="56" t="s">
        <v>1910</v>
      </c>
      <c r="I230" s="135">
        <f t="shared" si="37"/>
        <v>7.1428571428571425E-2</v>
      </c>
      <c r="J230" s="33" t="s">
        <v>108</v>
      </c>
      <c r="K230" s="33" t="s">
        <v>109</v>
      </c>
      <c r="L230" s="73" t="s">
        <v>1834</v>
      </c>
      <c r="M230" s="29"/>
      <c r="N230" s="29"/>
      <c r="O230" s="29"/>
      <c r="P230" s="29"/>
      <c r="Q230" s="43">
        <v>0</v>
      </c>
      <c r="R230" s="43">
        <v>0</v>
      </c>
      <c r="S230" s="43">
        <v>0</v>
      </c>
      <c r="T230" s="43">
        <v>0</v>
      </c>
      <c r="U230" s="43">
        <v>0</v>
      </c>
      <c r="V230" s="43">
        <v>0</v>
      </c>
      <c r="W230" s="43">
        <v>0</v>
      </c>
      <c r="X230" s="43">
        <v>0</v>
      </c>
      <c r="Y230" s="43">
        <v>0</v>
      </c>
      <c r="Z230" s="43">
        <v>0</v>
      </c>
      <c r="AA230" s="43">
        <v>0</v>
      </c>
      <c r="AB230" s="43">
        <v>1</v>
      </c>
      <c r="AC230" s="90" t="s">
        <v>1911</v>
      </c>
      <c r="AD230" s="33" t="s">
        <v>113</v>
      </c>
      <c r="AE230" s="86" t="s">
        <v>137</v>
      </c>
      <c r="AF230" s="56" t="s">
        <v>1912</v>
      </c>
      <c r="AG230" s="29"/>
      <c r="AH230" s="29"/>
      <c r="AI230" s="29"/>
      <c r="AJ230" s="29" t="s">
        <v>116</v>
      </c>
      <c r="AK230" s="29"/>
      <c r="AL230" s="29"/>
      <c r="AM230" s="29" t="s">
        <v>116</v>
      </c>
      <c r="AN230" s="29"/>
      <c r="AO230" s="29"/>
      <c r="AP230" s="29"/>
      <c r="AQ230" s="29"/>
      <c r="AR230" s="29"/>
      <c r="AS230" s="29"/>
      <c r="AT230" s="29"/>
      <c r="AU230" s="29"/>
      <c r="AV230" s="29"/>
      <c r="AW230" s="29"/>
      <c r="AX230" s="29"/>
      <c r="AY230" s="29"/>
      <c r="AZ230" s="52">
        <v>1</v>
      </c>
      <c r="BA230" s="52">
        <v>1</v>
      </c>
      <c r="BB230" s="32">
        <v>1</v>
      </c>
      <c r="BC230" s="29">
        <v>0</v>
      </c>
      <c r="BD230" s="43">
        <f t="shared" si="38"/>
        <v>1</v>
      </c>
      <c r="BE230" s="29"/>
      <c r="BF230" s="29"/>
      <c r="BG230" s="29"/>
      <c r="BH230" s="43">
        <v>1</v>
      </c>
      <c r="BI230" s="43">
        <v>0.25</v>
      </c>
      <c r="BJ230" s="43">
        <v>0.25</v>
      </c>
      <c r="BK230" s="32">
        <v>0.25</v>
      </c>
      <c r="BL230" s="29">
        <v>0</v>
      </c>
      <c r="BM230" s="43">
        <v>0.75</v>
      </c>
      <c r="BN230" s="40">
        <v>43193</v>
      </c>
      <c r="BO230" s="29">
        <v>10</v>
      </c>
      <c r="BP230" s="29">
        <v>10</v>
      </c>
      <c r="BQ230" s="73" t="s">
        <v>1913</v>
      </c>
      <c r="BR230" s="73" t="s">
        <v>1914</v>
      </c>
      <c r="BS230" s="73" t="s">
        <v>1915</v>
      </c>
      <c r="BT230" s="73" t="s">
        <v>1916</v>
      </c>
      <c r="BU230" s="55">
        <v>43285</v>
      </c>
      <c r="BV230" s="56">
        <v>191</v>
      </c>
      <c r="BW230" s="56">
        <v>191</v>
      </c>
      <c r="BX230" s="73" t="s">
        <v>1902</v>
      </c>
      <c r="BY230" s="73" t="s">
        <v>1881</v>
      </c>
      <c r="BZ230" s="73" t="s">
        <v>1874</v>
      </c>
      <c r="CA230" s="73" t="s">
        <v>1850</v>
      </c>
      <c r="CB230" s="40">
        <v>43381</v>
      </c>
      <c r="CC230" s="29">
        <v>78</v>
      </c>
      <c r="CD230" s="29">
        <v>78</v>
      </c>
      <c r="CE230" s="29" t="s">
        <v>1917</v>
      </c>
      <c r="CF230" s="29" t="s">
        <v>1881</v>
      </c>
      <c r="CG230" s="29" t="s">
        <v>1874</v>
      </c>
      <c r="CH230" s="29" t="s">
        <v>1850</v>
      </c>
      <c r="CI230" s="29"/>
      <c r="CJ230" s="29"/>
      <c r="CK230" s="29"/>
      <c r="CL230" s="29"/>
      <c r="CM230" s="29"/>
      <c r="CN230" s="29"/>
      <c r="CO230" s="29"/>
    </row>
    <row r="231" spans="1:93" s="42" customFormat="1" ht="102.75" customHeight="1" x14ac:dyDescent="0.25">
      <c r="A231" s="85" t="s">
        <v>125</v>
      </c>
      <c r="B231" s="73" t="s">
        <v>433</v>
      </c>
      <c r="C231" s="56" t="s">
        <v>102</v>
      </c>
      <c r="D231" s="56" t="s">
        <v>103</v>
      </c>
      <c r="E231" s="56" t="s">
        <v>424</v>
      </c>
      <c r="F231" s="29"/>
      <c r="G231" s="29"/>
      <c r="H231" s="135" t="s">
        <v>1918</v>
      </c>
      <c r="I231" s="135">
        <f t="shared" si="37"/>
        <v>7.1428571428571425E-2</v>
      </c>
      <c r="J231" s="33" t="s">
        <v>108</v>
      </c>
      <c r="K231" s="33" t="s">
        <v>109</v>
      </c>
      <c r="L231" s="73" t="s">
        <v>1834</v>
      </c>
      <c r="M231" s="29"/>
      <c r="N231" s="29"/>
      <c r="O231" s="29"/>
      <c r="P231" s="29"/>
      <c r="Q231" s="158"/>
      <c r="R231" s="158"/>
      <c r="S231" s="138">
        <v>4</v>
      </c>
      <c r="T231" s="138">
        <v>1</v>
      </c>
      <c r="U231" s="158"/>
      <c r="V231" s="138">
        <v>4</v>
      </c>
      <c r="W231" s="138">
        <v>1</v>
      </c>
      <c r="X231" s="138"/>
      <c r="Y231" s="138">
        <v>4</v>
      </c>
      <c r="Z231" s="138">
        <v>1</v>
      </c>
      <c r="AA231" s="138"/>
      <c r="AB231" s="138">
        <v>4</v>
      </c>
      <c r="AC231" s="90" t="s">
        <v>1919</v>
      </c>
      <c r="AD231" s="33" t="s">
        <v>113</v>
      </c>
      <c r="AE231" s="34" t="s">
        <v>114</v>
      </c>
      <c r="AF231" s="90" t="s">
        <v>1920</v>
      </c>
      <c r="AG231" s="29"/>
      <c r="AH231" s="29"/>
      <c r="AI231" s="29"/>
      <c r="AJ231" s="29" t="s">
        <v>116</v>
      </c>
      <c r="AK231" s="29"/>
      <c r="AL231" s="29"/>
      <c r="AM231" s="29" t="s">
        <v>116</v>
      </c>
      <c r="AN231" s="29"/>
      <c r="AO231" s="29"/>
      <c r="AP231" s="29"/>
      <c r="AQ231" s="29"/>
      <c r="AR231" s="29"/>
      <c r="AS231" s="29"/>
      <c r="AT231" s="29"/>
      <c r="AU231" s="29"/>
      <c r="AV231" s="29"/>
      <c r="AW231" s="29"/>
      <c r="AX231" s="29"/>
      <c r="AY231" s="29"/>
      <c r="AZ231" s="52">
        <v>1</v>
      </c>
      <c r="BA231" s="52">
        <v>1</v>
      </c>
      <c r="BB231" s="32">
        <v>1</v>
      </c>
      <c r="BC231" s="29">
        <v>0</v>
      </c>
      <c r="BD231" s="43">
        <f t="shared" si="38"/>
        <v>1</v>
      </c>
      <c r="BE231" s="29"/>
      <c r="BF231" s="29"/>
      <c r="BG231" s="29"/>
      <c r="BH231" s="138">
        <v>19</v>
      </c>
      <c r="BI231" s="43">
        <v>0.21052631578947367</v>
      </c>
      <c r="BJ231" s="43">
        <v>0.26315789473684209</v>
      </c>
      <c r="BK231" s="32">
        <v>0.26315789473684209</v>
      </c>
      <c r="BL231" s="29">
        <v>0</v>
      </c>
      <c r="BM231" s="43">
        <v>0.73684210526315785</v>
      </c>
      <c r="BN231" s="40">
        <v>43193</v>
      </c>
      <c r="BO231" s="29">
        <v>4</v>
      </c>
      <c r="BP231" s="29">
        <v>4</v>
      </c>
      <c r="BQ231" s="73" t="s">
        <v>1921</v>
      </c>
      <c r="BR231" s="73" t="s">
        <v>1922</v>
      </c>
      <c r="BS231" s="73" t="s">
        <v>1874</v>
      </c>
      <c r="BT231" s="73" t="s">
        <v>1923</v>
      </c>
      <c r="BU231" s="55">
        <v>43285</v>
      </c>
      <c r="BV231" s="56">
        <v>5</v>
      </c>
      <c r="BW231" s="56">
        <v>5</v>
      </c>
      <c r="BX231" s="73" t="s">
        <v>1921</v>
      </c>
      <c r="BY231" s="73" t="s">
        <v>1922</v>
      </c>
      <c r="BZ231" s="73" t="s">
        <v>1874</v>
      </c>
      <c r="CA231" s="73" t="s">
        <v>1850</v>
      </c>
      <c r="CB231" s="40">
        <v>43381</v>
      </c>
      <c r="CC231" s="29">
        <v>5</v>
      </c>
      <c r="CD231" s="29">
        <v>5</v>
      </c>
      <c r="CE231" s="29" t="s">
        <v>1924</v>
      </c>
      <c r="CF231" s="29" t="s">
        <v>1925</v>
      </c>
      <c r="CG231" s="29" t="s">
        <v>1874</v>
      </c>
      <c r="CH231" s="29" t="s">
        <v>1850</v>
      </c>
      <c r="CI231" s="29"/>
      <c r="CJ231" s="29"/>
      <c r="CK231" s="29"/>
      <c r="CL231" s="29"/>
      <c r="CM231" s="29"/>
      <c r="CN231" s="29"/>
      <c r="CO231" s="29"/>
    </row>
    <row r="232" spans="1:93" s="42" customFormat="1" ht="121.5" customHeight="1" x14ac:dyDescent="0.25">
      <c r="A232" s="85" t="s">
        <v>125</v>
      </c>
      <c r="B232" s="29" t="s">
        <v>433</v>
      </c>
      <c r="C232" s="29" t="s">
        <v>102</v>
      </c>
      <c r="D232" s="29" t="s">
        <v>103</v>
      </c>
      <c r="E232" s="33" t="s">
        <v>434</v>
      </c>
      <c r="F232" s="29" t="s">
        <v>435</v>
      </c>
      <c r="G232" s="29" t="s">
        <v>1926</v>
      </c>
      <c r="H232" s="136" t="s">
        <v>1927</v>
      </c>
      <c r="I232" s="30"/>
      <c r="J232" s="33" t="s">
        <v>210</v>
      </c>
      <c r="K232" s="33" t="s">
        <v>154</v>
      </c>
      <c r="L232" s="29" t="s">
        <v>438</v>
      </c>
      <c r="M232" s="29"/>
      <c r="N232" s="29"/>
      <c r="O232" s="29"/>
      <c r="P232" s="29"/>
      <c r="Q232" s="87"/>
      <c r="R232" s="87"/>
      <c r="S232" s="87"/>
      <c r="T232" s="87"/>
      <c r="U232" s="87"/>
      <c r="V232" s="87"/>
      <c r="W232" s="62">
        <v>1</v>
      </c>
      <c r="X232" s="87"/>
      <c r="Y232" s="87"/>
      <c r="Z232" s="87"/>
      <c r="AA232" s="87"/>
      <c r="AB232" s="87"/>
      <c r="AC232" s="90" t="s">
        <v>1928</v>
      </c>
      <c r="AD232" s="33"/>
      <c r="AE232" s="34"/>
      <c r="AF232" s="90" t="s">
        <v>1929</v>
      </c>
      <c r="AG232" s="29"/>
      <c r="AH232" s="29"/>
      <c r="AI232" s="29"/>
      <c r="AJ232" s="29"/>
      <c r="AK232" s="29"/>
      <c r="AL232" s="29"/>
      <c r="AM232" s="29" t="s">
        <v>62</v>
      </c>
      <c r="AN232" s="29"/>
      <c r="AO232" s="29"/>
      <c r="AP232" s="29"/>
      <c r="AQ232" s="29"/>
      <c r="AR232" s="29"/>
      <c r="AS232" s="29"/>
      <c r="AT232" s="29"/>
      <c r="AU232" s="29"/>
      <c r="AV232" s="29"/>
      <c r="AW232" s="29"/>
      <c r="AX232" s="29"/>
      <c r="AY232" s="29"/>
      <c r="AZ232" s="52">
        <f t="shared" ref="AZ232:AZ236" si="39">IFERROR(BO232/BP232,0)</f>
        <v>0</v>
      </c>
      <c r="BA232" s="52">
        <f t="shared" ref="BA232:BA236" si="40">IFERROR(BV232/BW232,0)</f>
        <v>0</v>
      </c>
      <c r="BB232" s="29"/>
      <c r="BC232" s="29"/>
      <c r="BD232" s="43">
        <f t="shared" ref="BD232:BD236" si="41">IF(SUM(AZ232:BC232)&gt;100%,AVERAGE(AZ232:BC232),SUM(AZ232:BC232))</f>
        <v>0</v>
      </c>
      <c r="BE232" s="29"/>
      <c r="BF232" s="29"/>
      <c r="BG232" s="29"/>
      <c r="BH232" s="135"/>
      <c r="BI232" s="43">
        <f t="shared" ref="BI232:BI236" si="42">IFERROR(IF(AE232="Número",BO232/BH232,((BO232/BP232)*(BH232/4)/100%)),0)</f>
        <v>0</v>
      </c>
      <c r="BJ232" s="43">
        <f t="shared" ref="BJ232:BJ236" si="43">IFERROR(IF(AE232="Número",BV232/BH232,((BV232/BW232)*(BH232/4)/100%)),0)</f>
        <v>0</v>
      </c>
      <c r="BK232" s="29"/>
      <c r="BL232" s="29"/>
      <c r="BM232" s="43">
        <f t="shared" si="36"/>
        <v>0</v>
      </c>
      <c r="BN232" s="33"/>
      <c r="BO232" s="29"/>
      <c r="BP232" s="29"/>
      <c r="BQ232" s="29"/>
      <c r="BR232" s="29"/>
      <c r="BS232" s="29"/>
      <c r="BT232" s="29"/>
      <c r="BU232" s="33"/>
      <c r="BV232" s="29"/>
      <c r="BW232" s="29"/>
      <c r="BX232" s="29"/>
      <c r="BY232" s="29"/>
      <c r="BZ232" s="29"/>
      <c r="CA232" s="29"/>
      <c r="CB232" s="29"/>
      <c r="CC232" s="29"/>
      <c r="CD232" s="29"/>
      <c r="CE232" s="29"/>
      <c r="CF232" s="29"/>
      <c r="CG232" s="29"/>
      <c r="CH232" s="29"/>
      <c r="CI232" s="29"/>
      <c r="CJ232" s="29"/>
      <c r="CK232" s="29"/>
      <c r="CL232" s="29"/>
      <c r="CM232" s="29"/>
      <c r="CN232" s="29"/>
      <c r="CO232" s="29"/>
    </row>
    <row r="233" spans="1:93" s="42" customFormat="1" ht="104.25" customHeight="1" x14ac:dyDescent="0.25">
      <c r="A233" s="85" t="s">
        <v>125</v>
      </c>
      <c r="B233" s="29" t="s">
        <v>433</v>
      </c>
      <c r="C233" s="29" t="s">
        <v>102</v>
      </c>
      <c r="D233" s="29" t="s">
        <v>103</v>
      </c>
      <c r="E233" s="33" t="s">
        <v>434</v>
      </c>
      <c r="F233" s="29" t="s">
        <v>435</v>
      </c>
      <c r="G233" s="29" t="s">
        <v>1926</v>
      </c>
      <c r="H233" s="29" t="s">
        <v>1930</v>
      </c>
      <c r="I233" s="29"/>
      <c r="J233" s="33" t="s">
        <v>210</v>
      </c>
      <c r="K233" s="33" t="s">
        <v>154</v>
      </c>
      <c r="L233" s="29" t="s">
        <v>438</v>
      </c>
      <c r="M233" s="29"/>
      <c r="N233" s="29"/>
      <c r="O233" s="29"/>
      <c r="P233" s="29"/>
      <c r="Q233" s="29"/>
      <c r="R233" s="29"/>
      <c r="S233" s="29"/>
      <c r="T233" s="29"/>
      <c r="U233" s="29"/>
      <c r="V233" s="29"/>
      <c r="W233" s="29">
        <v>1</v>
      </c>
      <c r="X233" s="29"/>
      <c r="Y233" s="29"/>
      <c r="Z233" s="29"/>
      <c r="AA233" s="29"/>
      <c r="AB233" s="29"/>
      <c r="AC233" s="29" t="s">
        <v>1931</v>
      </c>
      <c r="AD233" s="33" t="s">
        <v>113</v>
      </c>
      <c r="AE233" s="34" t="s">
        <v>114</v>
      </c>
      <c r="AF233" s="29" t="s">
        <v>1932</v>
      </c>
      <c r="AG233" s="29"/>
      <c r="AH233" s="29"/>
      <c r="AI233" s="29"/>
      <c r="AJ233" s="29"/>
      <c r="AK233" s="29"/>
      <c r="AL233" s="29"/>
      <c r="AM233" s="29" t="s">
        <v>116</v>
      </c>
      <c r="AN233" s="29"/>
      <c r="AO233" s="29" t="s">
        <v>116</v>
      </c>
      <c r="AP233" s="29"/>
      <c r="AQ233" s="29" t="s">
        <v>116</v>
      </c>
      <c r="AR233" s="29"/>
      <c r="AS233" s="29"/>
      <c r="AT233" s="29"/>
      <c r="AU233" s="29"/>
      <c r="AV233" s="29"/>
      <c r="AW233" s="29"/>
      <c r="AX233" s="29"/>
      <c r="AY233" s="29"/>
      <c r="AZ233" s="52">
        <f t="shared" si="39"/>
        <v>0</v>
      </c>
      <c r="BA233" s="52">
        <f t="shared" si="40"/>
        <v>0</v>
      </c>
      <c r="BB233" s="29"/>
      <c r="BC233" s="29"/>
      <c r="BD233" s="43">
        <f t="shared" si="41"/>
        <v>0</v>
      </c>
      <c r="BE233" s="29"/>
      <c r="BF233" s="29"/>
      <c r="BG233" s="29"/>
      <c r="BH233" s="29"/>
      <c r="BI233" s="43">
        <f t="shared" si="42"/>
        <v>0</v>
      </c>
      <c r="BJ233" s="43">
        <f t="shared" si="43"/>
        <v>0</v>
      </c>
      <c r="BK233" s="29"/>
      <c r="BL233" s="29"/>
      <c r="BM233" s="43">
        <f t="shared" si="36"/>
        <v>0</v>
      </c>
      <c r="BN233" s="33"/>
      <c r="BO233" s="29"/>
      <c r="BP233" s="29"/>
      <c r="BQ233" s="29"/>
      <c r="BR233" s="29"/>
      <c r="BS233" s="29"/>
      <c r="BT233" s="29"/>
      <c r="BU233" s="33"/>
      <c r="BV233" s="29"/>
      <c r="BW233" s="29"/>
      <c r="BX233" s="29"/>
      <c r="BY233" s="29"/>
      <c r="BZ233" s="29"/>
      <c r="CA233" s="29"/>
      <c r="CB233" s="29"/>
      <c r="CC233" s="29"/>
      <c r="CD233" s="29"/>
      <c r="CE233" s="29"/>
      <c r="CF233" s="29"/>
      <c r="CG233" s="29"/>
      <c r="CH233" s="29"/>
      <c r="CI233" s="29"/>
      <c r="CJ233" s="29"/>
      <c r="CK233" s="29"/>
      <c r="CL233" s="29"/>
      <c r="CM233" s="29"/>
      <c r="CN233" s="29"/>
      <c r="CO233" s="29"/>
    </row>
    <row r="234" spans="1:93" s="42" customFormat="1" ht="111.75" customHeight="1" x14ac:dyDescent="0.25">
      <c r="A234" s="85" t="s">
        <v>125</v>
      </c>
      <c r="B234" s="29" t="s">
        <v>433</v>
      </c>
      <c r="C234" s="29" t="s">
        <v>102</v>
      </c>
      <c r="D234" s="29" t="s">
        <v>103</v>
      </c>
      <c r="E234" s="33" t="s">
        <v>434</v>
      </c>
      <c r="F234" s="29" t="s">
        <v>435</v>
      </c>
      <c r="G234" s="29" t="s">
        <v>1926</v>
      </c>
      <c r="H234" s="29" t="s">
        <v>1933</v>
      </c>
      <c r="I234" s="29"/>
      <c r="J234" s="33" t="s">
        <v>210</v>
      </c>
      <c r="K234" s="33" t="s">
        <v>154</v>
      </c>
      <c r="L234" s="29" t="s">
        <v>438</v>
      </c>
      <c r="M234" s="29"/>
      <c r="N234" s="29"/>
      <c r="O234" s="29"/>
      <c r="P234" s="29"/>
      <c r="Q234" s="29"/>
      <c r="R234" s="29"/>
      <c r="S234" s="29"/>
      <c r="T234" s="29"/>
      <c r="U234" s="29"/>
      <c r="V234" s="29"/>
      <c r="W234" s="29">
        <v>1</v>
      </c>
      <c r="X234" s="29"/>
      <c r="Y234" s="29"/>
      <c r="Z234" s="29"/>
      <c r="AA234" s="29"/>
      <c r="AB234" s="29"/>
      <c r="AC234" s="29" t="s">
        <v>1934</v>
      </c>
      <c r="AD234" s="33" t="s">
        <v>113</v>
      </c>
      <c r="AE234" s="34" t="s">
        <v>114</v>
      </c>
      <c r="AF234" s="29" t="s">
        <v>1935</v>
      </c>
      <c r="AG234" s="29"/>
      <c r="AH234" s="29"/>
      <c r="AI234" s="29"/>
      <c r="AJ234" s="29"/>
      <c r="AK234" s="29"/>
      <c r="AL234" s="29"/>
      <c r="AM234" s="29" t="s">
        <v>116</v>
      </c>
      <c r="AN234" s="29"/>
      <c r="AO234" s="29"/>
      <c r="AP234" s="29" t="s">
        <v>116</v>
      </c>
      <c r="AQ234" s="29" t="s">
        <v>116</v>
      </c>
      <c r="AR234" s="29"/>
      <c r="AS234" s="29"/>
      <c r="AT234" s="29"/>
      <c r="AU234" s="29"/>
      <c r="AV234" s="29"/>
      <c r="AW234" s="29"/>
      <c r="AX234" s="29"/>
      <c r="AY234" s="29"/>
      <c r="AZ234" s="52">
        <f t="shared" si="39"/>
        <v>0</v>
      </c>
      <c r="BA234" s="52">
        <f t="shared" si="40"/>
        <v>0</v>
      </c>
      <c r="BB234" s="29"/>
      <c r="BC234" s="29"/>
      <c r="BD234" s="43">
        <f t="shared" si="41"/>
        <v>0</v>
      </c>
      <c r="BE234" s="29"/>
      <c r="BF234" s="29"/>
      <c r="BG234" s="29"/>
      <c r="BH234" s="29"/>
      <c r="BI234" s="43">
        <f t="shared" si="42"/>
        <v>0</v>
      </c>
      <c r="BJ234" s="43">
        <f t="shared" si="43"/>
        <v>0</v>
      </c>
      <c r="BK234" s="29"/>
      <c r="BL234" s="29"/>
      <c r="BM234" s="43">
        <f t="shared" si="36"/>
        <v>0</v>
      </c>
      <c r="BN234" s="33"/>
      <c r="BO234" s="29"/>
      <c r="BP234" s="29"/>
      <c r="BQ234" s="29"/>
      <c r="BR234" s="29"/>
      <c r="BS234" s="29"/>
      <c r="BT234" s="29"/>
      <c r="BU234" s="33"/>
      <c r="BV234" s="29"/>
      <c r="BW234" s="29"/>
      <c r="BX234" s="29"/>
      <c r="BY234" s="29"/>
      <c r="BZ234" s="29"/>
      <c r="CA234" s="29"/>
      <c r="CB234" s="29"/>
      <c r="CC234" s="29"/>
      <c r="CD234" s="29"/>
      <c r="CE234" s="29"/>
      <c r="CF234" s="29"/>
      <c r="CG234" s="29"/>
      <c r="CH234" s="29"/>
      <c r="CI234" s="29"/>
      <c r="CJ234" s="29"/>
      <c r="CK234" s="29"/>
      <c r="CL234" s="29"/>
      <c r="CM234" s="29"/>
      <c r="CN234" s="29"/>
      <c r="CO234" s="29"/>
    </row>
    <row r="235" spans="1:93" s="42" customFormat="1" ht="117" customHeight="1" x14ac:dyDescent="0.25">
      <c r="A235" s="85" t="s">
        <v>125</v>
      </c>
      <c r="B235" s="29" t="s">
        <v>433</v>
      </c>
      <c r="C235" s="29" t="s">
        <v>102</v>
      </c>
      <c r="D235" s="29" t="s">
        <v>103</v>
      </c>
      <c r="E235" s="33" t="s">
        <v>434</v>
      </c>
      <c r="F235" s="29" t="s">
        <v>435</v>
      </c>
      <c r="G235" s="29" t="s">
        <v>1926</v>
      </c>
      <c r="H235" s="29" t="s">
        <v>1936</v>
      </c>
      <c r="I235" s="29"/>
      <c r="J235" s="33" t="s">
        <v>210</v>
      </c>
      <c r="K235" s="33" t="s">
        <v>154</v>
      </c>
      <c r="L235" s="29" t="s">
        <v>438</v>
      </c>
      <c r="M235" s="29"/>
      <c r="N235" s="29"/>
      <c r="O235" s="29"/>
      <c r="P235" s="29"/>
      <c r="Q235" s="29"/>
      <c r="R235" s="29"/>
      <c r="S235" s="29"/>
      <c r="T235" s="29"/>
      <c r="U235" s="29"/>
      <c r="V235" s="29"/>
      <c r="W235" s="29"/>
      <c r="X235" s="29">
        <v>1</v>
      </c>
      <c r="Y235" s="29"/>
      <c r="Z235" s="29"/>
      <c r="AA235" s="29"/>
      <c r="AB235" s="29"/>
      <c r="AC235" s="29" t="s">
        <v>1937</v>
      </c>
      <c r="AD235" s="33" t="s">
        <v>113</v>
      </c>
      <c r="AE235" s="34" t="s">
        <v>114</v>
      </c>
      <c r="AF235" s="29" t="s">
        <v>1938</v>
      </c>
      <c r="AG235" s="29"/>
      <c r="AH235" s="29"/>
      <c r="AI235" s="29"/>
      <c r="AJ235" s="29"/>
      <c r="AK235" s="29"/>
      <c r="AL235" s="29"/>
      <c r="AM235" s="29" t="s">
        <v>62</v>
      </c>
      <c r="AN235" s="29"/>
      <c r="AO235" s="29"/>
      <c r="AP235" s="29"/>
      <c r="AQ235" s="29" t="s">
        <v>116</v>
      </c>
      <c r="AR235" s="29"/>
      <c r="AS235" s="29"/>
      <c r="AT235" s="29"/>
      <c r="AU235" s="29"/>
      <c r="AV235" s="29"/>
      <c r="AW235" s="29"/>
      <c r="AX235" s="29"/>
      <c r="AY235" s="29"/>
      <c r="AZ235" s="52">
        <f t="shared" si="39"/>
        <v>0</v>
      </c>
      <c r="BA235" s="52">
        <f t="shared" si="40"/>
        <v>0</v>
      </c>
      <c r="BB235" s="29"/>
      <c r="BC235" s="29"/>
      <c r="BD235" s="43">
        <f t="shared" si="41"/>
        <v>0</v>
      </c>
      <c r="BE235" s="29"/>
      <c r="BF235" s="29"/>
      <c r="BG235" s="29"/>
      <c r="BH235" s="29"/>
      <c r="BI235" s="43">
        <f t="shared" si="42"/>
        <v>0</v>
      </c>
      <c r="BJ235" s="43">
        <f t="shared" si="43"/>
        <v>0</v>
      </c>
      <c r="BK235" s="29"/>
      <c r="BL235" s="29"/>
      <c r="BM235" s="43">
        <f t="shared" si="36"/>
        <v>0</v>
      </c>
      <c r="BN235" s="33"/>
      <c r="BO235" s="29"/>
      <c r="BP235" s="29"/>
      <c r="BQ235" s="29"/>
      <c r="BR235" s="29"/>
      <c r="BS235" s="29"/>
      <c r="BT235" s="29"/>
      <c r="BU235" s="33"/>
      <c r="BV235" s="29"/>
      <c r="BW235" s="29"/>
      <c r="BX235" s="29"/>
      <c r="BY235" s="29"/>
      <c r="BZ235" s="29"/>
      <c r="CA235" s="29"/>
      <c r="CB235" s="29"/>
      <c r="CC235" s="29"/>
      <c r="CD235" s="29"/>
      <c r="CE235" s="29"/>
      <c r="CF235" s="29"/>
      <c r="CG235" s="29"/>
      <c r="CH235" s="29"/>
      <c r="CI235" s="29"/>
      <c r="CJ235" s="29"/>
      <c r="CK235" s="29"/>
      <c r="CL235" s="29"/>
      <c r="CM235" s="29"/>
      <c r="CN235" s="29"/>
      <c r="CO235" s="29"/>
    </row>
    <row r="236" spans="1:93" s="42" customFormat="1" ht="104.25" customHeight="1" x14ac:dyDescent="0.25">
      <c r="A236" s="85" t="s">
        <v>125</v>
      </c>
      <c r="B236" s="29" t="s">
        <v>433</v>
      </c>
      <c r="C236" s="29" t="s">
        <v>102</v>
      </c>
      <c r="D236" s="29" t="s">
        <v>103</v>
      </c>
      <c r="E236" s="33" t="s">
        <v>434</v>
      </c>
      <c r="F236" s="29" t="s">
        <v>435</v>
      </c>
      <c r="G236" s="29" t="s">
        <v>1926</v>
      </c>
      <c r="H236" s="29" t="s">
        <v>1939</v>
      </c>
      <c r="I236" s="29"/>
      <c r="J236" s="33" t="s">
        <v>210</v>
      </c>
      <c r="K236" s="33" t="s">
        <v>109</v>
      </c>
      <c r="L236" s="29" t="s">
        <v>438</v>
      </c>
      <c r="M236" s="29"/>
      <c r="N236" s="29"/>
      <c r="O236" s="29"/>
      <c r="P236" s="29"/>
      <c r="Q236" s="29"/>
      <c r="R236" s="29"/>
      <c r="S236" s="29"/>
      <c r="T236" s="29"/>
      <c r="U236" s="29"/>
      <c r="V236" s="29"/>
      <c r="W236" s="29"/>
      <c r="X236" s="29"/>
      <c r="Y236" s="29"/>
      <c r="Z236" s="29"/>
      <c r="AA236" s="29"/>
      <c r="AB236" s="29"/>
      <c r="AC236" s="29" t="s">
        <v>1940</v>
      </c>
      <c r="AD236" s="33" t="s">
        <v>113</v>
      </c>
      <c r="AE236" s="33" t="s">
        <v>137</v>
      </c>
      <c r="AF236" s="29" t="s">
        <v>1941</v>
      </c>
      <c r="AG236" s="29"/>
      <c r="AH236" s="29"/>
      <c r="AI236" s="29"/>
      <c r="AJ236" s="29"/>
      <c r="AK236" s="29"/>
      <c r="AL236" s="29"/>
      <c r="AM236" s="29" t="s">
        <v>62</v>
      </c>
      <c r="AN236" s="29"/>
      <c r="AO236" s="29"/>
      <c r="AP236" s="29"/>
      <c r="AQ236" s="29" t="s">
        <v>116</v>
      </c>
      <c r="AR236" s="29"/>
      <c r="AS236" s="29"/>
      <c r="AT236" s="29"/>
      <c r="AU236" s="29"/>
      <c r="AV236" s="29"/>
      <c r="AW236" s="29"/>
      <c r="AX236" s="29"/>
      <c r="AY236" s="29"/>
      <c r="AZ236" s="52">
        <f t="shared" si="39"/>
        <v>0</v>
      </c>
      <c r="BA236" s="52">
        <f t="shared" si="40"/>
        <v>0</v>
      </c>
      <c r="BB236" s="29"/>
      <c r="BC236" s="29"/>
      <c r="BD236" s="43">
        <f t="shared" si="41"/>
        <v>0</v>
      </c>
      <c r="BE236" s="29"/>
      <c r="BF236" s="29"/>
      <c r="BG236" s="29"/>
      <c r="BH236" s="29"/>
      <c r="BI236" s="43">
        <f t="shared" si="42"/>
        <v>0</v>
      </c>
      <c r="BJ236" s="43">
        <f t="shared" si="43"/>
        <v>0</v>
      </c>
      <c r="BK236" s="29"/>
      <c r="BL236" s="29"/>
      <c r="BM236" s="43">
        <f t="shared" si="36"/>
        <v>0</v>
      </c>
      <c r="BN236" s="33"/>
      <c r="BO236" s="29"/>
      <c r="BP236" s="29"/>
      <c r="BQ236" s="29"/>
      <c r="BR236" s="29"/>
      <c r="BS236" s="29"/>
      <c r="BT236" s="29"/>
      <c r="BU236" s="33"/>
      <c r="BV236" s="29"/>
      <c r="BW236" s="29"/>
      <c r="BX236" s="29"/>
      <c r="BY236" s="29"/>
      <c r="BZ236" s="29"/>
      <c r="CA236" s="29"/>
      <c r="CB236" s="29"/>
      <c r="CC236" s="29"/>
      <c r="CD236" s="29"/>
      <c r="CE236" s="29"/>
      <c r="CF236" s="29"/>
      <c r="CG236" s="29"/>
      <c r="CH236" s="29"/>
      <c r="CI236" s="29"/>
      <c r="CJ236" s="29"/>
      <c r="CK236" s="29"/>
      <c r="CL236" s="29"/>
      <c r="CM236" s="29"/>
      <c r="CN236" s="29"/>
      <c r="CO236" s="29"/>
    </row>
    <row r="237" spans="1:93" s="42" customFormat="1" ht="104.25" customHeight="1" x14ac:dyDescent="0.25">
      <c r="A237" s="51" t="s">
        <v>100</v>
      </c>
      <c r="B237" s="51" t="s">
        <v>297</v>
      </c>
      <c r="C237" s="51" t="s">
        <v>102</v>
      </c>
      <c r="D237" s="51" t="s">
        <v>103</v>
      </c>
      <c r="E237" s="29" t="s">
        <v>352</v>
      </c>
      <c r="F237" s="130" t="s">
        <v>1942</v>
      </c>
      <c r="G237" s="130" t="s">
        <v>1943</v>
      </c>
      <c r="H237" s="29"/>
      <c r="I237" s="29"/>
      <c r="J237" s="33" t="s">
        <v>108</v>
      </c>
      <c r="K237" s="33" t="s">
        <v>109</v>
      </c>
      <c r="L237" s="73" t="s">
        <v>1944</v>
      </c>
      <c r="M237" s="32">
        <v>1</v>
      </c>
      <c r="N237" s="32">
        <v>1</v>
      </c>
      <c r="O237" s="32">
        <v>1</v>
      </c>
      <c r="P237" s="32">
        <v>1</v>
      </c>
      <c r="Q237" s="29"/>
      <c r="R237" s="29"/>
      <c r="S237" s="29"/>
      <c r="T237" s="29"/>
      <c r="U237" s="29"/>
      <c r="V237" s="29"/>
      <c r="W237" s="29"/>
      <c r="X237" s="29"/>
      <c r="Y237" s="29"/>
      <c r="Z237" s="29"/>
      <c r="AA237" s="29"/>
      <c r="AB237" s="29"/>
      <c r="AC237" s="130" t="s">
        <v>1945</v>
      </c>
      <c r="AD237" s="33" t="s">
        <v>113</v>
      </c>
      <c r="AE237" s="33" t="s">
        <v>137</v>
      </c>
      <c r="AF237" s="130" t="s">
        <v>1946</v>
      </c>
      <c r="AG237" s="29"/>
      <c r="AH237" s="29"/>
      <c r="AI237" s="29"/>
      <c r="AJ237" s="29"/>
      <c r="AK237" s="29"/>
      <c r="AL237" s="29" t="s">
        <v>116</v>
      </c>
      <c r="AM237" s="29"/>
      <c r="AN237" s="29"/>
      <c r="AO237" s="29"/>
      <c r="AP237" s="29"/>
      <c r="AQ237" s="29"/>
      <c r="AR237" s="29"/>
      <c r="AS237" s="29"/>
      <c r="AT237" s="29"/>
      <c r="AU237" s="29"/>
      <c r="AV237" s="29"/>
      <c r="AW237" s="29"/>
      <c r="AX237" s="29"/>
      <c r="AY237" s="29"/>
      <c r="AZ237" s="43">
        <v>0.53738354432455382</v>
      </c>
      <c r="BA237" s="87">
        <v>0.49</v>
      </c>
      <c r="BB237" s="32">
        <v>0.4164486288186463</v>
      </c>
      <c r="BC237" s="29"/>
      <c r="BD237" s="43">
        <v>0.95871195739865012</v>
      </c>
      <c r="BE237" s="29"/>
      <c r="BF237" s="29"/>
      <c r="BG237" s="29"/>
      <c r="BH237" s="32">
        <v>1</v>
      </c>
      <c r="BI237" s="43">
        <v>0.53738354432455382</v>
      </c>
      <c r="BJ237" s="52">
        <v>0.49</v>
      </c>
      <c r="BK237" s="32">
        <v>0.4164486288186463</v>
      </c>
      <c r="BL237" s="29"/>
      <c r="BM237" s="107">
        <v>0.95871195739865012</v>
      </c>
      <c r="BN237" s="33"/>
      <c r="BO237" s="29"/>
      <c r="BP237" s="29"/>
      <c r="BQ237" s="53" t="s">
        <v>1947</v>
      </c>
      <c r="BR237" s="53" t="s">
        <v>1948</v>
      </c>
      <c r="BS237" s="53" t="s">
        <v>1949</v>
      </c>
      <c r="BT237" s="53" t="s">
        <v>1950</v>
      </c>
      <c r="BU237" s="33"/>
      <c r="BV237" s="29"/>
      <c r="BW237" s="29"/>
      <c r="BX237" s="53" t="s">
        <v>1951</v>
      </c>
      <c r="BY237" s="53" t="s">
        <v>1948</v>
      </c>
      <c r="BZ237" s="53" t="s">
        <v>1952</v>
      </c>
      <c r="CA237" s="53" t="s">
        <v>1953</v>
      </c>
      <c r="CB237" s="40">
        <v>43376</v>
      </c>
      <c r="CC237" s="81">
        <v>65149598923</v>
      </c>
      <c r="CD237" s="81">
        <v>68303000000</v>
      </c>
      <c r="CE237" s="29" t="s">
        <v>1954</v>
      </c>
      <c r="CF237" s="29" t="s">
        <v>1948</v>
      </c>
      <c r="CG237" s="29" t="s">
        <v>1955</v>
      </c>
      <c r="CH237" s="29" t="s">
        <v>1956</v>
      </c>
      <c r="CI237" s="29"/>
      <c r="CJ237" s="29"/>
      <c r="CK237" s="29"/>
      <c r="CL237" s="29"/>
      <c r="CM237" s="29"/>
      <c r="CN237" s="29"/>
      <c r="CO237" s="29"/>
    </row>
    <row r="238" spans="1:93" s="42" customFormat="1" ht="104.25" customHeight="1" x14ac:dyDescent="0.25">
      <c r="A238" s="116" t="s">
        <v>416</v>
      </c>
      <c r="B238" s="51" t="s">
        <v>101</v>
      </c>
      <c r="C238" s="51" t="s">
        <v>417</v>
      </c>
      <c r="D238" s="51" t="s">
        <v>103</v>
      </c>
      <c r="E238" s="29" t="s">
        <v>190</v>
      </c>
      <c r="F238" s="130" t="s">
        <v>1957</v>
      </c>
      <c r="G238" s="130" t="s">
        <v>1446</v>
      </c>
      <c r="H238" s="29"/>
      <c r="I238" s="29"/>
      <c r="J238" s="33" t="s">
        <v>108</v>
      </c>
      <c r="K238" s="33" t="s">
        <v>109</v>
      </c>
      <c r="L238" s="73" t="s">
        <v>1354</v>
      </c>
      <c r="M238" s="43" t="s">
        <v>304</v>
      </c>
      <c r="N238" s="43" t="s">
        <v>304</v>
      </c>
      <c r="O238" s="43"/>
      <c r="P238" s="62">
        <v>1</v>
      </c>
      <c r="Q238" s="29"/>
      <c r="R238" s="29"/>
      <c r="S238" s="29"/>
      <c r="T238" s="29"/>
      <c r="U238" s="29"/>
      <c r="V238" s="29"/>
      <c r="W238" s="29"/>
      <c r="X238" s="29"/>
      <c r="Y238" s="29"/>
      <c r="Z238" s="29"/>
      <c r="AA238" s="29"/>
      <c r="AB238" s="29"/>
      <c r="AC238" s="29" t="s">
        <v>1958</v>
      </c>
      <c r="AD238" s="33" t="s">
        <v>113</v>
      </c>
      <c r="AE238" s="34" t="s">
        <v>114</v>
      </c>
      <c r="AF238" s="32" t="s">
        <v>1449</v>
      </c>
      <c r="AG238" s="29"/>
      <c r="AH238" s="29"/>
      <c r="AI238" s="29"/>
      <c r="AJ238" s="29"/>
      <c r="AK238" s="29"/>
      <c r="AL238" s="29" t="s">
        <v>116</v>
      </c>
      <c r="AM238" s="29"/>
      <c r="AN238" s="29"/>
      <c r="AO238" s="29"/>
      <c r="AP238" s="29"/>
      <c r="AQ238" s="29"/>
      <c r="AR238" s="29"/>
      <c r="AS238" s="29"/>
      <c r="AT238" s="29"/>
      <c r="AU238" s="29"/>
      <c r="AV238" s="29"/>
      <c r="AW238" s="29"/>
      <c r="AX238" s="29"/>
      <c r="AY238" s="29"/>
      <c r="AZ238" s="62">
        <v>0</v>
      </c>
      <c r="BA238" s="52">
        <v>0</v>
      </c>
      <c r="BB238" s="52">
        <v>0</v>
      </c>
      <c r="BC238" s="29"/>
      <c r="BD238" s="52">
        <v>0</v>
      </c>
      <c r="BE238" s="29"/>
      <c r="BF238" s="29"/>
      <c r="BG238" s="29"/>
      <c r="BH238" s="29">
        <v>1</v>
      </c>
      <c r="BI238" s="43">
        <v>0</v>
      </c>
      <c r="BJ238" s="43">
        <v>0</v>
      </c>
      <c r="BK238" s="43">
        <v>0</v>
      </c>
      <c r="BL238" s="29"/>
      <c r="BM238" s="43">
        <f t="shared" si="36"/>
        <v>0</v>
      </c>
      <c r="BN238" s="33"/>
      <c r="BO238" s="29"/>
      <c r="BP238" s="29"/>
      <c r="BQ238" s="29"/>
      <c r="BR238" s="29"/>
      <c r="BS238" s="29"/>
      <c r="BT238" s="29"/>
      <c r="BU238" s="33"/>
      <c r="BV238" s="29"/>
      <c r="BW238" s="29"/>
      <c r="BX238" s="29"/>
      <c r="BY238" s="29"/>
      <c r="BZ238" s="29"/>
      <c r="CA238" s="29"/>
      <c r="CB238" s="110">
        <v>43378</v>
      </c>
      <c r="CC238" s="29">
        <v>0</v>
      </c>
      <c r="CD238" s="29">
        <v>0</v>
      </c>
      <c r="CE238" s="29" t="s">
        <v>1454</v>
      </c>
      <c r="CF238" s="29" t="s">
        <v>1455</v>
      </c>
      <c r="CG238" s="29" t="s">
        <v>1456</v>
      </c>
      <c r="CH238" s="29" t="s">
        <v>1457</v>
      </c>
      <c r="CI238" s="29"/>
      <c r="CJ238" s="29"/>
      <c r="CK238" s="29"/>
      <c r="CL238" s="29"/>
      <c r="CM238" s="29"/>
      <c r="CN238" s="29"/>
      <c r="CO238" s="29"/>
    </row>
    <row r="239" spans="1:93" s="42" customFormat="1" ht="128.25" customHeight="1" x14ac:dyDescent="0.25">
      <c r="A239" s="51" t="s">
        <v>416</v>
      </c>
      <c r="B239" s="51" t="s">
        <v>101</v>
      </c>
      <c r="C239" s="51" t="s">
        <v>417</v>
      </c>
      <c r="D239" s="51" t="s">
        <v>418</v>
      </c>
      <c r="E239" s="29" t="s">
        <v>190</v>
      </c>
      <c r="F239" s="51" t="s">
        <v>1351</v>
      </c>
      <c r="G239" s="51" t="s">
        <v>1959</v>
      </c>
      <c r="H239" s="29"/>
      <c r="I239" s="29"/>
      <c r="J239" s="33" t="s">
        <v>108</v>
      </c>
      <c r="K239" s="33" t="s">
        <v>109</v>
      </c>
      <c r="L239" s="73" t="s">
        <v>1525</v>
      </c>
      <c r="M239" s="32">
        <v>1</v>
      </c>
      <c r="N239" s="32">
        <v>1</v>
      </c>
      <c r="O239" s="32">
        <v>1</v>
      </c>
      <c r="P239" s="32">
        <v>1</v>
      </c>
      <c r="Q239" s="29"/>
      <c r="R239" s="29"/>
      <c r="S239" s="29"/>
      <c r="T239" s="29"/>
      <c r="U239" s="29"/>
      <c r="V239" s="29"/>
      <c r="W239" s="29"/>
      <c r="X239" s="29"/>
      <c r="Y239" s="29"/>
      <c r="Z239" s="29"/>
      <c r="AA239" s="29"/>
      <c r="AB239" s="29"/>
      <c r="AC239" s="53" t="s">
        <v>1960</v>
      </c>
      <c r="AD239" s="33" t="s">
        <v>113</v>
      </c>
      <c r="AE239" s="34" t="s">
        <v>114</v>
      </c>
      <c r="AF239" s="53" t="s">
        <v>1961</v>
      </c>
      <c r="AG239" s="29"/>
      <c r="AH239" s="29"/>
      <c r="AI239" s="29"/>
      <c r="AJ239" s="29"/>
      <c r="AK239" s="29" t="s">
        <v>116</v>
      </c>
      <c r="AL239" s="29" t="s">
        <v>116</v>
      </c>
      <c r="AM239" s="29"/>
      <c r="AN239" s="29"/>
      <c r="AO239" s="29"/>
      <c r="AP239" s="29"/>
      <c r="AQ239" s="29"/>
      <c r="AR239" s="29"/>
      <c r="AS239" s="29"/>
      <c r="AT239" s="29"/>
      <c r="AU239" s="29"/>
      <c r="AV239" s="29"/>
      <c r="AW239" s="29"/>
      <c r="AX239" s="29"/>
      <c r="AY239" s="29"/>
      <c r="AZ239" s="107">
        <v>0.9456434852118305</v>
      </c>
      <c r="BA239" s="107">
        <v>0.97774480712166167</v>
      </c>
      <c r="BB239" s="32">
        <v>0.98979013045944408</v>
      </c>
      <c r="BC239" s="29"/>
      <c r="BD239" s="43">
        <v>0.72829460569823401</v>
      </c>
      <c r="BE239" s="29"/>
      <c r="BF239" s="29"/>
      <c r="BG239" s="29"/>
      <c r="BH239" s="88">
        <v>1</v>
      </c>
      <c r="BI239" s="107">
        <v>0.23641087130295763</v>
      </c>
      <c r="BJ239" s="107">
        <v>0.24443620178041542</v>
      </c>
      <c r="BK239" s="32">
        <v>0.24744753261486102</v>
      </c>
      <c r="BL239" s="29">
        <v>0</v>
      </c>
      <c r="BM239" s="43">
        <f t="shared" si="36"/>
        <v>0.72829460569823401</v>
      </c>
      <c r="BN239" s="33"/>
      <c r="BO239" s="29"/>
      <c r="BP239" s="149"/>
      <c r="BQ239" s="147" t="s">
        <v>1962</v>
      </c>
      <c r="BR239" s="29"/>
      <c r="BS239" s="29"/>
      <c r="BT239" s="29" t="s">
        <v>1589</v>
      </c>
      <c r="BU239" s="33"/>
      <c r="BV239" s="29"/>
      <c r="BW239" s="29"/>
      <c r="BX239" s="130" t="s">
        <v>1963</v>
      </c>
      <c r="BY239" s="159" t="s">
        <v>1964</v>
      </c>
      <c r="BZ239" s="130" t="s">
        <v>1965</v>
      </c>
      <c r="CA239" s="29"/>
      <c r="CB239" s="160">
        <v>43378</v>
      </c>
      <c r="CC239" s="29">
        <v>1745</v>
      </c>
      <c r="CD239" s="29">
        <v>1763</v>
      </c>
      <c r="CE239" s="53" t="s">
        <v>1966</v>
      </c>
      <c r="CF239" s="150" t="s">
        <v>1967</v>
      </c>
      <c r="CG239" s="151" t="s">
        <v>1968</v>
      </c>
      <c r="CH239" s="29" t="s">
        <v>1969</v>
      </c>
      <c r="CI239" s="29"/>
      <c r="CJ239" s="29"/>
      <c r="CK239" s="29"/>
      <c r="CL239" s="29"/>
      <c r="CM239" s="29"/>
      <c r="CN239" s="29"/>
      <c r="CO239" s="29"/>
    </row>
    <row r="240" spans="1:93" s="42" customFormat="1" ht="128.25" customHeight="1" x14ac:dyDescent="0.25">
      <c r="A240" s="51" t="s">
        <v>416</v>
      </c>
      <c r="B240" s="51" t="s">
        <v>101</v>
      </c>
      <c r="C240" s="51" t="s">
        <v>417</v>
      </c>
      <c r="D240" s="51" t="s">
        <v>418</v>
      </c>
      <c r="E240" s="29" t="s">
        <v>190</v>
      </c>
      <c r="F240" s="51" t="s">
        <v>1351</v>
      </c>
      <c r="G240" s="51" t="s">
        <v>1970</v>
      </c>
      <c r="H240" s="29"/>
      <c r="I240" s="29"/>
      <c r="J240" s="33" t="s">
        <v>108</v>
      </c>
      <c r="K240" s="33" t="s">
        <v>109</v>
      </c>
      <c r="L240" s="73" t="s">
        <v>1525</v>
      </c>
      <c r="M240" s="29">
        <v>17</v>
      </c>
      <c r="N240" s="29">
        <v>24</v>
      </c>
      <c r="O240" s="29">
        <v>31</v>
      </c>
      <c r="P240" s="62">
        <v>40</v>
      </c>
      <c r="Q240" s="29"/>
      <c r="R240" s="29"/>
      <c r="S240" s="29"/>
      <c r="T240" s="29"/>
      <c r="U240" s="29"/>
      <c r="V240" s="29"/>
      <c r="W240" s="29"/>
      <c r="X240" s="29"/>
      <c r="Y240" s="29"/>
      <c r="Z240" s="29"/>
      <c r="AA240" s="29"/>
      <c r="AB240" s="29"/>
      <c r="AC240" s="53" t="s">
        <v>1971</v>
      </c>
      <c r="AD240" s="33" t="s">
        <v>113</v>
      </c>
      <c r="AE240" s="34" t="s">
        <v>114</v>
      </c>
      <c r="AF240" s="53" t="s">
        <v>1972</v>
      </c>
      <c r="AG240" s="29"/>
      <c r="AH240" s="29"/>
      <c r="AI240" s="29"/>
      <c r="AJ240" s="29"/>
      <c r="AK240" s="29" t="s">
        <v>116</v>
      </c>
      <c r="AL240" s="29" t="s">
        <v>116</v>
      </c>
      <c r="AM240" s="29"/>
      <c r="AN240" s="29"/>
      <c r="AO240" s="29"/>
      <c r="AP240" s="29"/>
      <c r="AQ240" s="29"/>
      <c r="AR240" s="29"/>
      <c r="AS240" s="29"/>
      <c r="AT240" s="29"/>
      <c r="AU240" s="29"/>
      <c r="AV240" s="29"/>
      <c r="AW240" s="29"/>
      <c r="AX240" s="29"/>
      <c r="AY240" s="29"/>
      <c r="AZ240" s="62">
        <v>245</v>
      </c>
      <c r="BA240" s="62">
        <v>362</v>
      </c>
      <c r="BB240" s="29">
        <v>357</v>
      </c>
      <c r="BC240" s="29"/>
      <c r="BD240" s="62">
        <v>964</v>
      </c>
      <c r="BE240" s="29"/>
      <c r="BF240" s="29"/>
      <c r="BG240" s="29"/>
      <c r="BH240" s="62">
        <v>40</v>
      </c>
      <c r="BI240" s="88">
        <v>1</v>
      </c>
      <c r="BJ240" s="88">
        <v>1</v>
      </c>
      <c r="BK240" s="32">
        <v>1</v>
      </c>
      <c r="BL240" s="29"/>
      <c r="BM240" s="43">
        <f t="shared" si="36"/>
        <v>1</v>
      </c>
      <c r="BN240" s="33"/>
      <c r="BO240" s="29"/>
      <c r="BP240" s="149"/>
      <c r="BQ240" s="29"/>
      <c r="BR240" s="29"/>
      <c r="BS240" s="29"/>
      <c r="BT240" s="29"/>
      <c r="BU240" s="33"/>
      <c r="BV240" s="29"/>
      <c r="BW240" s="29"/>
      <c r="BX240" s="130" t="s">
        <v>1973</v>
      </c>
      <c r="BY240" s="159" t="s">
        <v>1974</v>
      </c>
      <c r="BZ240" s="130" t="s">
        <v>1965</v>
      </c>
      <c r="CA240" s="29"/>
      <c r="CB240" s="160">
        <v>43378</v>
      </c>
      <c r="CC240" s="29">
        <v>357</v>
      </c>
      <c r="CD240" s="29"/>
      <c r="CE240" s="53" t="s">
        <v>1975</v>
      </c>
      <c r="CF240" s="150" t="s">
        <v>1976</v>
      </c>
      <c r="CG240" s="161" t="s">
        <v>1977</v>
      </c>
      <c r="CH240" s="161" t="s">
        <v>1978</v>
      </c>
      <c r="CI240" s="29"/>
      <c r="CJ240" s="29"/>
      <c r="CK240" s="29"/>
      <c r="CL240" s="29"/>
      <c r="CM240" s="29"/>
      <c r="CN240" s="29"/>
      <c r="CO240" s="29"/>
    </row>
    <row r="241" spans="1:93" s="42" customFormat="1" ht="104.25" customHeight="1" x14ac:dyDescent="0.25">
      <c r="A241" s="51" t="s">
        <v>100</v>
      </c>
      <c r="B241" s="51" t="s">
        <v>433</v>
      </c>
      <c r="C241" s="51" t="s">
        <v>102</v>
      </c>
      <c r="D241" s="51" t="s">
        <v>103</v>
      </c>
      <c r="E241" s="29" t="s">
        <v>434</v>
      </c>
      <c r="F241" s="51" t="s">
        <v>191</v>
      </c>
      <c r="G241" s="162" t="s">
        <v>1979</v>
      </c>
      <c r="H241" s="29" t="s">
        <v>1980</v>
      </c>
      <c r="I241" s="29"/>
      <c r="J241" s="33" t="s">
        <v>108</v>
      </c>
      <c r="K241" s="33" t="s">
        <v>109</v>
      </c>
      <c r="L241" s="29" t="s">
        <v>438</v>
      </c>
      <c r="M241" s="43">
        <v>1</v>
      </c>
      <c r="N241" s="43">
        <v>1</v>
      </c>
      <c r="O241" s="43">
        <v>1</v>
      </c>
      <c r="P241" s="98">
        <v>0.9</v>
      </c>
      <c r="Q241" s="29"/>
      <c r="R241" s="29"/>
      <c r="S241" s="29"/>
      <c r="T241" s="29"/>
      <c r="U241" s="29"/>
      <c r="V241" s="29"/>
      <c r="W241" s="29"/>
      <c r="X241" s="29"/>
      <c r="Y241" s="29"/>
      <c r="Z241" s="29"/>
      <c r="AA241" s="29"/>
      <c r="AB241" s="29"/>
      <c r="AC241" s="29" t="s">
        <v>1981</v>
      </c>
      <c r="AD241" s="33" t="s">
        <v>113</v>
      </c>
      <c r="AE241" s="33" t="s">
        <v>137</v>
      </c>
      <c r="AF241" s="29" t="s">
        <v>1982</v>
      </c>
      <c r="AG241" s="29"/>
      <c r="AH241" s="29"/>
      <c r="AI241" s="29"/>
      <c r="AJ241" s="29"/>
      <c r="AK241" s="29"/>
      <c r="AL241" s="29" t="s">
        <v>116</v>
      </c>
      <c r="AM241" s="29"/>
      <c r="AN241" s="29"/>
      <c r="AO241" s="29"/>
      <c r="AP241" s="29"/>
      <c r="AQ241" s="29"/>
      <c r="AR241" s="29"/>
      <c r="AS241" s="29"/>
      <c r="AT241" s="29"/>
      <c r="AU241" s="29"/>
      <c r="AV241" s="29"/>
      <c r="AW241" s="29"/>
      <c r="AX241" s="29"/>
      <c r="AY241" s="29"/>
      <c r="AZ241" s="43">
        <v>0.94736842105263153</v>
      </c>
      <c r="BA241" s="43">
        <v>0.72881355932203384</v>
      </c>
      <c r="BB241" s="32">
        <v>0.81481481481481477</v>
      </c>
      <c r="BC241" s="29"/>
      <c r="BD241" s="43">
        <v>0.62274919879737001</v>
      </c>
      <c r="BE241" s="29"/>
      <c r="BF241" s="29"/>
      <c r="BG241" s="29"/>
      <c r="BH241" s="91">
        <v>0.9</v>
      </c>
      <c r="BI241" s="52">
        <v>0.2131578947368421</v>
      </c>
      <c r="BJ241" s="52">
        <v>0.16398305084745762</v>
      </c>
      <c r="BK241" s="74">
        <v>0.18333333333333332</v>
      </c>
      <c r="BL241" s="74"/>
      <c r="BM241" s="52">
        <f t="shared" si="36"/>
        <v>0.56047427891763302</v>
      </c>
      <c r="BN241" s="33"/>
      <c r="BO241" s="29">
        <v>18</v>
      </c>
      <c r="BP241" s="29">
        <v>19</v>
      </c>
      <c r="BQ241" s="53" t="s">
        <v>1983</v>
      </c>
      <c r="BR241" s="53" t="s">
        <v>1984</v>
      </c>
      <c r="BS241" s="53" t="s">
        <v>491</v>
      </c>
      <c r="BT241" s="53" t="s">
        <v>1985</v>
      </c>
      <c r="BU241" s="33"/>
      <c r="BV241" s="29">
        <v>43</v>
      </c>
      <c r="BW241" s="29">
        <v>59</v>
      </c>
      <c r="BX241" s="130" t="s">
        <v>1986</v>
      </c>
      <c r="BY241" s="130" t="s">
        <v>1987</v>
      </c>
      <c r="BZ241" s="130" t="s">
        <v>1988</v>
      </c>
      <c r="CA241" s="130" t="s">
        <v>1989</v>
      </c>
      <c r="CB241" s="40">
        <v>43377</v>
      </c>
      <c r="CC241" s="29">
        <v>44</v>
      </c>
      <c r="CD241" s="29">
        <v>54</v>
      </c>
      <c r="CE241" s="53" t="s">
        <v>1990</v>
      </c>
      <c r="CF241" s="53" t="s">
        <v>498</v>
      </c>
      <c r="CG241" s="53" t="s">
        <v>499</v>
      </c>
      <c r="CH241" s="53" t="s">
        <v>1991</v>
      </c>
      <c r="CI241" s="29"/>
      <c r="CJ241" s="29"/>
      <c r="CK241" s="29"/>
      <c r="CL241" s="29"/>
      <c r="CM241" s="29"/>
      <c r="CN241" s="29"/>
      <c r="CO241" s="29"/>
    </row>
    <row r="242" spans="1:93" s="42" customFormat="1" ht="104.25" customHeight="1" x14ac:dyDescent="0.25">
      <c r="A242" s="51" t="s">
        <v>100</v>
      </c>
      <c r="B242" s="51" t="s">
        <v>433</v>
      </c>
      <c r="C242" s="51" t="s">
        <v>102</v>
      </c>
      <c r="D242" s="51" t="s">
        <v>103</v>
      </c>
      <c r="E242" s="29" t="s">
        <v>434</v>
      </c>
      <c r="F242" s="51" t="s">
        <v>191</v>
      </c>
      <c r="G242" s="51" t="s">
        <v>1992</v>
      </c>
      <c r="H242" s="29"/>
      <c r="I242" s="29"/>
      <c r="J242" s="33" t="s">
        <v>108</v>
      </c>
      <c r="K242" s="33" t="s">
        <v>109</v>
      </c>
      <c r="L242" s="29" t="s">
        <v>438</v>
      </c>
      <c r="M242" s="43">
        <v>1</v>
      </c>
      <c r="N242" s="43">
        <v>1</v>
      </c>
      <c r="O242" s="43">
        <v>1</v>
      </c>
      <c r="P242" s="43">
        <v>1</v>
      </c>
      <c r="Q242" s="29"/>
      <c r="R242" s="29"/>
      <c r="S242" s="29"/>
      <c r="T242" s="29"/>
      <c r="U242" s="29"/>
      <c r="V242" s="29"/>
      <c r="W242" s="29"/>
      <c r="X242" s="29"/>
      <c r="Y242" s="29"/>
      <c r="Z242" s="29"/>
      <c r="AA242" s="29"/>
      <c r="AB242" s="29"/>
      <c r="AC242" s="29" t="s">
        <v>1993</v>
      </c>
      <c r="AD242" s="33" t="s">
        <v>113</v>
      </c>
      <c r="AE242" s="33" t="s">
        <v>137</v>
      </c>
      <c r="AF242" s="29" t="s">
        <v>1994</v>
      </c>
      <c r="AG242" s="29"/>
      <c r="AH242" s="29"/>
      <c r="AI242" s="29"/>
      <c r="AJ242" s="29"/>
      <c r="AK242" s="29"/>
      <c r="AL242" s="29" t="s">
        <v>116</v>
      </c>
      <c r="AM242" s="29"/>
      <c r="AN242" s="29"/>
      <c r="AO242" s="29"/>
      <c r="AP242" s="29"/>
      <c r="AQ242" s="29"/>
      <c r="AR242" s="29"/>
      <c r="AS242" s="29"/>
      <c r="AT242" s="29"/>
      <c r="AU242" s="29"/>
      <c r="AV242" s="29"/>
      <c r="AW242" s="29"/>
      <c r="AX242" s="29"/>
      <c r="AY242" s="29"/>
      <c r="AZ242" s="43">
        <v>0</v>
      </c>
      <c r="BA242" s="43">
        <v>0.92307692307692313</v>
      </c>
      <c r="BB242" s="29">
        <v>0</v>
      </c>
      <c r="BC242" s="29"/>
      <c r="BD242" s="43">
        <v>0.92307692307692313</v>
      </c>
      <c r="BE242" s="29"/>
      <c r="BF242" s="29"/>
      <c r="BG242" s="29"/>
      <c r="BH242" s="32">
        <v>0.9</v>
      </c>
      <c r="BI242" s="52">
        <v>0</v>
      </c>
      <c r="BJ242" s="52">
        <v>0.92307692307692313</v>
      </c>
      <c r="BK242" s="74">
        <v>0</v>
      </c>
      <c r="BL242" s="74"/>
      <c r="BM242" s="52">
        <f t="shared" si="36"/>
        <v>0.92307692307692313</v>
      </c>
      <c r="BN242" s="33"/>
      <c r="BO242" s="29"/>
      <c r="BP242" s="29"/>
      <c r="BQ242" s="53" t="s">
        <v>1995</v>
      </c>
      <c r="BR242" s="53" t="s">
        <v>111</v>
      </c>
      <c r="BS242" s="53" t="s">
        <v>111</v>
      </c>
      <c r="BT242" s="53" t="s">
        <v>111</v>
      </c>
      <c r="BU242" s="33"/>
      <c r="BV242" s="29">
        <v>12</v>
      </c>
      <c r="BW242" s="29">
        <v>13</v>
      </c>
      <c r="BX242" s="130" t="s">
        <v>1996</v>
      </c>
      <c r="BY242" s="130" t="s">
        <v>1997</v>
      </c>
      <c r="BZ242" s="130" t="s">
        <v>111</v>
      </c>
      <c r="CA242" s="130" t="s">
        <v>1998</v>
      </c>
      <c r="CB242" s="40">
        <v>43377</v>
      </c>
      <c r="CC242" s="29" t="s">
        <v>111</v>
      </c>
      <c r="CD242" s="29" t="s">
        <v>111</v>
      </c>
      <c r="CE242" s="53" t="s">
        <v>1999</v>
      </c>
      <c r="CF242" s="53" t="s">
        <v>111</v>
      </c>
      <c r="CG242" s="53" t="s">
        <v>111</v>
      </c>
      <c r="CH242" s="53" t="s">
        <v>111</v>
      </c>
      <c r="CI242" s="29"/>
      <c r="CJ242" s="29"/>
      <c r="CK242" s="29"/>
      <c r="CL242" s="29"/>
      <c r="CM242" s="29"/>
      <c r="CN242" s="29"/>
      <c r="CO242" s="29"/>
    </row>
    <row r="243" spans="1:93" s="167" customFormat="1" ht="128.25" customHeight="1" x14ac:dyDescent="0.25">
      <c r="A243" s="51" t="s">
        <v>100</v>
      </c>
      <c r="B243" s="51" t="s">
        <v>101</v>
      </c>
      <c r="C243" s="51" t="s">
        <v>417</v>
      </c>
      <c r="D243" s="51" t="s">
        <v>418</v>
      </c>
      <c r="E243" s="29" t="s">
        <v>190</v>
      </c>
      <c r="F243" s="51" t="s">
        <v>2000</v>
      </c>
      <c r="G243" s="32" t="s">
        <v>2001</v>
      </c>
      <c r="H243" s="29"/>
      <c r="I243" s="29"/>
      <c r="J243" s="33" t="s">
        <v>108</v>
      </c>
      <c r="K243" s="33" t="s">
        <v>109</v>
      </c>
      <c r="L243" s="73" t="s">
        <v>1644</v>
      </c>
      <c r="M243" s="32">
        <v>1</v>
      </c>
      <c r="N243" s="32">
        <v>1</v>
      </c>
      <c r="O243" s="32">
        <v>1</v>
      </c>
      <c r="P243" s="32">
        <v>1</v>
      </c>
      <c r="Q243" s="73"/>
      <c r="R243" s="73"/>
      <c r="S243" s="73"/>
      <c r="T243" s="73"/>
      <c r="U243" s="73"/>
      <c r="V243" s="73"/>
      <c r="W243" s="73"/>
      <c r="X243" s="73"/>
      <c r="Y243" s="73"/>
      <c r="Z243" s="73"/>
      <c r="AA243" s="73"/>
      <c r="AB243" s="75"/>
      <c r="AC243" s="29" t="s">
        <v>2002</v>
      </c>
      <c r="AD243" s="33" t="s">
        <v>113</v>
      </c>
      <c r="AE243" s="33" t="s">
        <v>137</v>
      </c>
      <c r="AF243" s="29" t="s">
        <v>2003</v>
      </c>
      <c r="AG243" s="75"/>
      <c r="AH243" s="75"/>
      <c r="AI243" s="73"/>
      <c r="AJ243" s="73"/>
      <c r="AK243" s="75"/>
      <c r="AL243" s="29" t="s">
        <v>116</v>
      </c>
      <c r="AM243" s="73"/>
      <c r="AN243" s="73"/>
      <c r="AO243" s="73"/>
      <c r="AP243" s="73"/>
      <c r="AQ243" s="73"/>
      <c r="AR243" s="73"/>
      <c r="AS243" s="73"/>
      <c r="AT243" s="73"/>
      <c r="AU243" s="73"/>
      <c r="AV243" s="73"/>
      <c r="AW243" s="163"/>
      <c r="AX243" s="163"/>
      <c r="AY243" s="163"/>
      <c r="AZ243" s="43">
        <v>9.5000000000000001E-2</v>
      </c>
      <c r="BA243" s="164">
        <v>7.6923076923076927E-2</v>
      </c>
      <c r="BB243" s="73">
        <v>0</v>
      </c>
      <c r="BC243" s="73"/>
      <c r="BD243" s="43">
        <v>4.2980769230769232E-2</v>
      </c>
      <c r="BE243" s="73"/>
      <c r="BF243" s="73"/>
      <c r="BG243" s="73"/>
      <c r="BH243" s="32">
        <v>1</v>
      </c>
      <c r="BI243" s="74">
        <v>2.375E-2</v>
      </c>
      <c r="BJ243" s="75">
        <v>1.9230769230769232E-2</v>
      </c>
      <c r="BK243" s="75">
        <v>0</v>
      </c>
      <c r="BL243" s="75"/>
      <c r="BM243" s="52">
        <f t="shared" si="36"/>
        <v>4.2980769230769232E-2</v>
      </c>
      <c r="BN243" s="139"/>
      <c r="BO243" s="73"/>
      <c r="BP243" s="73"/>
      <c r="BQ243" s="29" t="s">
        <v>2004</v>
      </c>
      <c r="BR243" s="53" t="s">
        <v>2005</v>
      </c>
      <c r="BS243" s="43" t="s">
        <v>2006</v>
      </c>
      <c r="BT243" s="43" t="s">
        <v>2007</v>
      </c>
      <c r="BU243" s="139"/>
      <c r="BV243" s="73"/>
      <c r="BW243" s="73"/>
      <c r="BX243" s="29" t="s">
        <v>2008</v>
      </c>
      <c r="BY243" s="54" t="s">
        <v>2009</v>
      </c>
      <c r="BZ243" s="43" t="s">
        <v>2010</v>
      </c>
      <c r="CA243" s="43" t="s">
        <v>2011</v>
      </c>
      <c r="CB243" s="165">
        <v>43378</v>
      </c>
      <c r="CC243" s="104">
        <v>0</v>
      </c>
      <c r="CD243" s="104">
        <v>2</v>
      </c>
      <c r="CE243" s="104" t="s">
        <v>2012</v>
      </c>
      <c r="CF243" s="166" t="s">
        <v>2009</v>
      </c>
      <c r="CG243" s="104" t="s">
        <v>2013</v>
      </c>
      <c r="CH243" s="71" t="s">
        <v>2014</v>
      </c>
      <c r="CI243" s="73"/>
      <c r="CJ243" s="73"/>
      <c r="CK243" s="73"/>
      <c r="CL243" s="73"/>
      <c r="CM243" s="73"/>
      <c r="CN243" s="73"/>
      <c r="CO243" s="73"/>
    </row>
    <row r="244" spans="1:93" s="167" customFormat="1" ht="78" customHeight="1" x14ac:dyDescent="0.25">
      <c r="A244" s="29" t="s">
        <v>416</v>
      </c>
      <c r="B244" s="29" t="s">
        <v>101</v>
      </c>
      <c r="C244" s="29" t="s">
        <v>417</v>
      </c>
      <c r="D244" s="29" t="s">
        <v>418</v>
      </c>
      <c r="E244" s="29" t="s">
        <v>190</v>
      </c>
      <c r="F244" s="29" t="s">
        <v>1351</v>
      </c>
      <c r="G244" s="29" t="s">
        <v>2015</v>
      </c>
      <c r="H244" s="73"/>
      <c r="I244" s="29"/>
      <c r="J244" s="33" t="s">
        <v>108</v>
      </c>
      <c r="K244" s="33" t="s">
        <v>109</v>
      </c>
      <c r="L244" s="73" t="s">
        <v>1644</v>
      </c>
      <c r="M244" s="32"/>
      <c r="N244" s="62">
        <v>5</v>
      </c>
      <c r="O244" s="62">
        <v>5</v>
      </c>
      <c r="P244" s="62">
        <v>27</v>
      </c>
      <c r="Q244" s="73"/>
      <c r="R244" s="73"/>
      <c r="S244" s="73"/>
      <c r="T244" s="73"/>
      <c r="U244" s="73"/>
      <c r="V244" s="73"/>
      <c r="W244" s="73"/>
      <c r="X244" s="73"/>
      <c r="Y244" s="73"/>
      <c r="Z244" s="73"/>
      <c r="AA244" s="73"/>
      <c r="AB244" s="73"/>
      <c r="AC244" s="29" t="s">
        <v>2016</v>
      </c>
      <c r="AD244" s="33" t="s">
        <v>113</v>
      </c>
      <c r="AE244" s="34" t="s">
        <v>114</v>
      </c>
      <c r="AF244" s="29" t="s">
        <v>2017</v>
      </c>
      <c r="AG244" s="75"/>
      <c r="AH244" s="75"/>
      <c r="AI244" s="73"/>
      <c r="AJ244" s="73"/>
      <c r="AK244" s="75" t="s">
        <v>116</v>
      </c>
      <c r="AL244" s="29" t="s">
        <v>116</v>
      </c>
      <c r="AM244" s="73"/>
      <c r="AN244" s="73"/>
      <c r="AO244" s="73"/>
      <c r="AP244" s="73"/>
      <c r="AQ244" s="73"/>
      <c r="AR244" s="73"/>
      <c r="AS244" s="73"/>
      <c r="AT244" s="73"/>
      <c r="AU244" s="29"/>
      <c r="AV244" s="29"/>
      <c r="AW244" s="73"/>
      <c r="AX244" s="75"/>
      <c r="AY244" s="73"/>
      <c r="AZ244" s="73">
        <v>26</v>
      </c>
      <c r="BA244" s="73">
        <v>0</v>
      </c>
      <c r="BB244" s="73">
        <v>0</v>
      </c>
      <c r="BC244" s="73"/>
      <c r="BD244" s="62">
        <f>SUM(AZ244:BC244)</f>
        <v>26</v>
      </c>
      <c r="BE244" s="73"/>
      <c r="BF244" s="73"/>
      <c r="BG244" s="73"/>
      <c r="BH244" s="73">
        <v>27</v>
      </c>
      <c r="BI244" s="43">
        <v>0.96296296296296291</v>
      </c>
      <c r="BJ244" s="43">
        <v>0</v>
      </c>
      <c r="BK244" s="73">
        <v>0</v>
      </c>
      <c r="BL244" s="73"/>
      <c r="BM244" s="43">
        <f t="shared" si="36"/>
        <v>0.96296296296296291</v>
      </c>
      <c r="BN244" s="139"/>
      <c r="BO244" s="73"/>
      <c r="BP244" s="73"/>
      <c r="BQ244" s="29" t="s">
        <v>2018</v>
      </c>
      <c r="BR244" s="29"/>
      <c r="BS244" s="43"/>
      <c r="BT244" s="29" t="s">
        <v>2019</v>
      </c>
      <c r="BU244" s="139"/>
      <c r="BV244" s="73"/>
      <c r="BW244" s="73"/>
      <c r="BX244" s="29" t="s">
        <v>2020</v>
      </c>
      <c r="BY244" s="29" t="s">
        <v>2021</v>
      </c>
      <c r="BZ244" s="43"/>
      <c r="CA244" s="29"/>
      <c r="CB244" s="165">
        <v>43378</v>
      </c>
      <c r="CC244" s="168">
        <v>0</v>
      </c>
      <c r="CD244" s="168">
        <v>0</v>
      </c>
      <c r="CE244" s="169" t="s">
        <v>2022</v>
      </c>
      <c r="CF244" s="169"/>
      <c r="CG244" s="169"/>
      <c r="CH244" s="169"/>
      <c r="CI244" s="73"/>
      <c r="CJ244" s="73"/>
      <c r="CK244" s="73"/>
      <c r="CL244" s="73"/>
      <c r="CM244" s="73"/>
      <c r="CN244" s="73"/>
      <c r="CO244" s="73"/>
    </row>
    <row r="245" spans="1:93" s="167" customFormat="1" ht="72" customHeight="1" x14ac:dyDescent="0.25">
      <c r="A245" s="51" t="s">
        <v>416</v>
      </c>
      <c r="B245" s="51" t="s">
        <v>101</v>
      </c>
      <c r="C245" s="51" t="s">
        <v>417</v>
      </c>
      <c r="D245" s="51" t="s">
        <v>418</v>
      </c>
      <c r="E245" s="29"/>
      <c r="F245" s="51" t="s">
        <v>191</v>
      </c>
      <c r="G245" s="32" t="s">
        <v>1657</v>
      </c>
      <c r="H245" s="73"/>
      <c r="I245" s="29"/>
      <c r="J245" s="33" t="s">
        <v>108</v>
      </c>
      <c r="K245" s="33" t="s">
        <v>109</v>
      </c>
      <c r="L245" s="73" t="s">
        <v>1644</v>
      </c>
      <c r="M245" s="32">
        <v>1</v>
      </c>
      <c r="N245" s="32">
        <v>1</v>
      </c>
      <c r="O245" s="32">
        <v>1</v>
      </c>
      <c r="P245" s="32">
        <v>1</v>
      </c>
      <c r="Q245" s="73"/>
      <c r="R245" s="73"/>
      <c r="S245" s="73"/>
      <c r="T245" s="73"/>
      <c r="U245" s="73"/>
      <c r="V245" s="73"/>
      <c r="W245" s="73"/>
      <c r="X245" s="73"/>
      <c r="Y245" s="73"/>
      <c r="Z245" s="73"/>
      <c r="AA245" s="73"/>
      <c r="AB245" s="73"/>
      <c r="AC245" s="29" t="s">
        <v>2023</v>
      </c>
      <c r="AD245" s="33" t="s">
        <v>113</v>
      </c>
      <c r="AE245" s="33" t="s">
        <v>137</v>
      </c>
      <c r="AF245" s="29" t="s">
        <v>2024</v>
      </c>
      <c r="AG245" s="75"/>
      <c r="AH245" s="75"/>
      <c r="AI245" s="73"/>
      <c r="AJ245" s="73"/>
      <c r="AK245" s="75"/>
      <c r="AL245" s="29" t="s">
        <v>116</v>
      </c>
      <c r="AM245" s="73"/>
      <c r="AN245" s="73"/>
      <c r="AO245" s="73"/>
      <c r="AP245" s="73"/>
      <c r="AQ245" s="73"/>
      <c r="AR245" s="73"/>
      <c r="AS245" s="73"/>
      <c r="AT245" s="73"/>
      <c r="AU245" s="29"/>
      <c r="AV245" s="29"/>
      <c r="AW245" s="73"/>
      <c r="AX245" s="75"/>
      <c r="AY245" s="73"/>
      <c r="AZ245" s="43">
        <v>1</v>
      </c>
      <c r="BA245" s="43">
        <v>1</v>
      </c>
      <c r="BB245" s="164">
        <v>1</v>
      </c>
      <c r="BC245" s="73"/>
      <c r="BD245" s="43">
        <v>0.75</v>
      </c>
      <c r="BE245" s="73"/>
      <c r="BF245" s="73"/>
      <c r="BG245" s="73"/>
      <c r="BH245" s="43">
        <v>1</v>
      </c>
      <c r="BI245" s="43">
        <v>0.25</v>
      </c>
      <c r="BJ245" s="43">
        <v>0.25</v>
      </c>
      <c r="BK245" s="43">
        <v>0.25</v>
      </c>
      <c r="BL245" s="73">
        <v>0</v>
      </c>
      <c r="BM245" s="43">
        <f t="shared" si="36"/>
        <v>0.75</v>
      </c>
      <c r="BN245" s="139"/>
      <c r="BO245" s="73"/>
      <c r="BP245" s="73"/>
      <c r="BQ245" s="32" t="s">
        <v>2025</v>
      </c>
      <c r="BR245" s="53" t="s">
        <v>2026</v>
      </c>
      <c r="BS245" s="53" t="s">
        <v>1743</v>
      </c>
      <c r="BT245" s="43" t="s">
        <v>2027</v>
      </c>
      <c r="BU245" s="139"/>
      <c r="BV245" s="73"/>
      <c r="BW245" s="73"/>
      <c r="BX245" s="32" t="s">
        <v>2028</v>
      </c>
      <c r="BY245" s="54" t="s">
        <v>1747</v>
      </c>
      <c r="BZ245" s="53" t="s">
        <v>2029</v>
      </c>
      <c r="CA245" s="43"/>
      <c r="CB245" s="170">
        <v>43378</v>
      </c>
      <c r="CC245" s="171">
        <v>906</v>
      </c>
      <c r="CD245" s="171">
        <v>906</v>
      </c>
      <c r="CE245" s="171" t="s">
        <v>2030</v>
      </c>
      <c r="CF245" s="171" t="s">
        <v>1747</v>
      </c>
      <c r="CG245" s="171" t="s">
        <v>2031</v>
      </c>
      <c r="CH245" s="171" t="s">
        <v>2032</v>
      </c>
      <c r="CI245" s="73"/>
      <c r="CJ245" s="73"/>
      <c r="CK245" s="73"/>
      <c r="CL245" s="73"/>
      <c r="CM245" s="73"/>
      <c r="CN245" s="73"/>
      <c r="CO245" s="73"/>
    </row>
    <row r="246" spans="1:93" s="175" customFormat="1" x14ac:dyDescent="0.25">
      <c r="A246" s="172"/>
      <c r="B246" s="173"/>
      <c r="C246" s="174"/>
      <c r="D246" s="173"/>
      <c r="E246" s="173"/>
      <c r="F246" s="173"/>
      <c r="I246" s="173"/>
      <c r="J246" s="173"/>
      <c r="K246" s="173"/>
      <c r="M246" s="173"/>
      <c r="N246" s="174"/>
      <c r="O246" s="176"/>
      <c r="P246" s="176"/>
      <c r="Q246" s="176"/>
      <c r="R246" s="176"/>
      <c r="S246" s="176"/>
      <c r="T246" s="176"/>
      <c r="U246" s="176"/>
      <c r="V246" s="176"/>
      <c r="W246" s="176"/>
      <c r="AD246" s="177"/>
      <c r="AE246" s="178"/>
      <c r="AF246" s="173"/>
      <c r="AG246" s="179"/>
      <c r="AH246" s="179"/>
      <c r="AI246" s="176"/>
      <c r="AJ246" s="176"/>
      <c r="AK246" s="179"/>
      <c r="AL246" s="179"/>
      <c r="AM246" s="176"/>
      <c r="AN246" s="176"/>
      <c r="AO246" s="176"/>
      <c r="AP246" s="176"/>
      <c r="AQ246" s="176"/>
      <c r="AR246" s="176"/>
      <c r="AS246" s="176"/>
      <c r="AU246" s="174"/>
      <c r="AV246" s="174"/>
      <c r="AW246" s="176"/>
      <c r="AX246" s="179"/>
      <c r="AY246" s="176"/>
      <c r="AZ246" s="176"/>
      <c r="BA246" s="176"/>
      <c r="BB246" s="176"/>
      <c r="BC246" s="176"/>
      <c r="BD246" s="176"/>
      <c r="BE246" s="176"/>
      <c r="BF246" s="176"/>
      <c r="BG246" s="176"/>
      <c r="BH246" s="176"/>
      <c r="BI246" s="176"/>
      <c r="BJ246" s="176"/>
      <c r="BK246" s="176"/>
      <c r="BL246" s="176"/>
      <c r="BM246" s="176"/>
      <c r="BN246" s="178"/>
      <c r="BO246" s="176"/>
      <c r="BP246" s="176"/>
      <c r="BR246" s="174"/>
      <c r="BT246" s="176"/>
      <c r="BU246" s="178"/>
      <c r="BV246" s="176"/>
      <c r="CA246" s="176"/>
      <c r="CB246" s="180"/>
      <c r="CC246" s="176"/>
    </row>
    <row r="247" spans="1:93" x14ac:dyDescent="0.25">
      <c r="BU247" s="183"/>
    </row>
    <row r="248" spans="1:93" x14ac:dyDescent="0.25">
      <c r="BJ248" s="185"/>
      <c r="BK248" s="186"/>
      <c r="BL248" s="187"/>
      <c r="BO248" s="187"/>
      <c r="BU248" s="183"/>
    </row>
    <row r="249" spans="1:93" x14ac:dyDescent="0.25">
      <c r="BJ249" s="188"/>
      <c r="BK249" s="188"/>
      <c r="BU249" s="183"/>
    </row>
    <row r="250" spans="1:93" x14ac:dyDescent="0.25">
      <c r="BJ250" s="189"/>
      <c r="BU250" s="183"/>
      <c r="CC250" s="187">
        <f>+CC174/CD174/4</f>
        <v>9.375E-2</v>
      </c>
    </row>
    <row r="251" spans="1:93" x14ac:dyDescent="0.25">
      <c r="BU251" s="183"/>
    </row>
    <row r="252" spans="1:93" x14ac:dyDescent="0.25">
      <c r="BU252" s="183"/>
    </row>
    <row r="253" spans="1:93" x14ac:dyDescent="0.25">
      <c r="BU253" s="183"/>
    </row>
    <row r="254" spans="1:93" x14ac:dyDescent="0.25">
      <c r="BU254" s="183"/>
    </row>
    <row r="255" spans="1:93" x14ac:dyDescent="0.25">
      <c r="BU255" s="183"/>
    </row>
    <row r="256" spans="1:93" x14ac:dyDescent="0.25">
      <c r="BU256" s="183"/>
    </row>
    <row r="257" spans="1:92" x14ac:dyDescent="0.25">
      <c r="BU257" s="183"/>
    </row>
    <row r="258" spans="1:92" x14ac:dyDescent="0.25">
      <c r="BU258" s="183"/>
    </row>
    <row r="261" spans="1:92" s="175" customFormat="1" ht="15.75" customHeight="1" x14ac:dyDescent="0.25">
      <c r="A261" s="190" t="s">
        <v>2033</v>
      </c>
      <c r="B261" s="191"/>
      <c r="C261" s="192"/>
      <c r="D261" s="193"/>
      <c r="E261" s="194"/>
      <c r="F261" s="195"/>
      <c r="I261" s="195"/>
      <c r="J261" s="195"/>
      <c r="K261" s="195"/>
      <c r="M261" s="194"/>
      <c r="N261" s="194"/>
      <c r="O261" s="176"/>
      <c r="P261" s="176"/>
      <c r="Q261" s="176"/>
      <c r="R261" s="176"/>
      <c r="S261" s="176"/>
      <c r="T261" s="176"/>
      <c r="U261" s="176"/>
      <c r="V261" s="176"/>
      <c r="W261" s="176"/>
      <c r="AD261" s="177"/>
      <c r="AE261" s="178"/>
      <c r="AG261" s="179"/>
      <c r="AH261" s="179"/>
      <c r="AI261" s="196" t="s">
        <v>2034</v>
      </c>
      <c r="AJ261" s="196"/>
      <c r="AK261" s="196"/>
      <c r="AL261" s="176"/>
      <c r="AM261" s="176"/>
      <c r="AN261" s="176"/>
      <c r="AO261" s="176"/>
      <c r="AP261" s="176"/>
      <c r="AQ261" s="176"/>
      <c r="AR261" s="176"/>
      <c r="AT261" s="194"/>
      <c r="AU261" s="194"/>
      <c r="AV261" s="176"/>
      <c r="AW261" s="179"/>
      <c r="AX261" s="176"/>
      <c r="AY261" s="176"/>
      <c r="AZ261" s="176"/>
      <c r="BA261" s="176"/>
      <c r="BB261" s="176"/>
      <c r="BC261" s="176"/>
      <c r="BD261" s="176"/>
      <c r="BE261" s="176"/>
      <c r="BF261" s="176"/>
      <c r="BG261" s="176"/>
      <c r="BH261" s="176"/>
      <c r="BI261" s="176"/>
      <c r="BJ261" s="176"/>
      <c r="BK261" s="176"/>
      <c r="BL261" s="176"/>
      <c r="BM261" s="197" t="s">
        <v>2035</v>
      </c>
      <c r="BN261" s="197"/>
      <c r="BO261" s="197"/>
      <c r="BP261" s="197"/>
      <c r="BQ261" s="197"/>
      <c r="BR261" s="198"/>
      <c r="BS261" s="199"/>
      <c r="BT261" s="178"/>
      <c r="BU261" s="200"/>
      <c r="BZ261" s="176"/>
      <c r="CA261" s="176"/>
      <c r="CB261" s="180"/>
    </row>
    <row r="262" spans="1:92" s="175" customFormat="1" ht="18.75" customHeight="1" x14ac:dyDescent="0.25">
      <c r="A262" s="201" t="s">
        <v>2036</v>
      </c>
      <c r="B262" s="195"/>
      <c r="C262" s="194"/>
      <c r="D262" s="195"/>
      <c r="E262" s="195"/>
      <c r="F262" s="195"/>
      <c r="I262" s="195"/>
      <c r="J262" s="195"/>
      <c r="K262" s="195"/>
      <c r="M262" s="195"/>
      <c r="N262" s="194"/>
      <c r="O262" s="176"/>
      <c r="P262" s="176"/>
      <c r="Q262" s="176"/>
      <c r="R262" s="176"/>
      <c r="S262" s="176"/>
      <c r="T262" s="176"/>
      <c r="U262" s="176"/>
      <c r="V262" s="176"/>
      <c r="W262" s="176"/>
      <c r="AD262" s="177"/>
      <c r="AE262" s="178"/>
      <c r="AG262" s="179"/>
      <c r="AH262" s="179"/>
      <c r="AI262" s="202" t="s">
        <v>2037</v>
      </c>
      <c r="AJ262" s="176"/>
      <c r="AK262" s="179"/>
      <c r="AL262" s="176"/>
      <c r="AM262" s="176"/>
      <c r="AN262" s="176"/>
      <c r="AO262" s="176"/>
      <c r="AP262" s="176"/>
      <c r="AQ262" s="176"/>
      <c r="AR262" s="176"/>
      <c r="AT262" s="194"/>
      <c r="AU262" s="194"/>
      <c r="AV262" s="176"/>
      <c r="AW262" s="179"/>
      <c r="AX262" s="176"/>
      <c r="AY262" s="176"/>
      <c r="AZ262" s="176"/>
      <c r="BA262" s="176"/>
      <c r="BB262" s="176"/>
      <c r="BC262" s="176"/>
      <c r="BD262" s="176"/>
      <c r="BE262" s="176"/>
      <c r="BF262" s="176"/>
      <c r="BG262" s="176"/>
      <c r="BH262" s="176"/>
      <c r="BI262" s="176"/>
      <c r="BJ262" s="176"/>
      <c r="BK262" s="176"/>
      <c r="BL262" s="176"/>
      <c r="BM262" s="203" t="s">
        <v>2037</v>
      </c>
      <c r="BN262" s="203"/>
      <c r="BO262" s="203"/>
      <c r="BP262" s="203"/>
      <c r="BQ262" s="203"/>
      <c r="BS262" s="176"/>
      <c r="BT262" s="178"/>
      <c r="BU262" s="200"/>
      <c r="BZ262" s="176"/>
      <c r="CA262" s="176"/>
      <c r="CB262" s="180"/>
    </row>
    <row r="263" spans="1:92" s="175" customFormat="1" ht="15" customHeight="1" x14ac:dyDescent="0.25">
      <c r="A263" s="204" t="s">
        <v>2038</v>
      </c>
      <c r="B263" s="205"/>
      <c r="C263" s="205"/>
      <c r="D263" s="195"/>
      <c r="E263" s="195"/>
      <c r="F263" s="195"/>
      <c r="I263" s="195"/>
      <c r="J263" s="195"/>
      <c r="K263" s="195"/>
      <c r="M263" s="195"/>
      <c r="N263" s="194"/>
      <c r="O263" s="176"/>
      <c r="P263" s="176"/>
      <c r="Q263" s="176"/>
      <c r="R263" s="176"/>
      <c r="S263" s="176"/>
      <c r="T263" s="176"/>
      <c r="U263" s="176"/>
      <c r="V263" s="176"/>
      <c r="W263" s="176"/>
      <c r="AD263" s="177"/>
      <c r="AE263" s="178"/>
      <c r="AG263" s="179"/>
      <c r="AH263" s="179"/>
      <c r="AI263" s="202" t="s">
        <v>2039</v>
      </c>
      <c r="AJ263" s="176"/>
      <c r="AK263" s="179"/>
      <c r="AL263" s="176"/>
      <c r="AM263" s="176"/>
      <c r="AN263" s="176"/>
      <c r="AO263" s="176"/>
      <c r="AP263" s="176"/>
      <c r="AQ263" s="176"/>
      <c r="AR263" s="176"/>
      <c r="AT263" s="194"/>
      <c r="AU263" s="194"/>
      <c r="AV263" s="176"/>
      <c r="AW263" s="179"/>
      <c r="AX263" s="176"/>
      <c r="AY263" s="176"/>
      <c r="AZ263" s="176"/>
      <c r="BA263" s="176"/>
      <c r="BB263" s="176"/>
      <c r="BC263" s="176"/>
      <c r="BD263" s="176"/>
      <c r="BE263" s="176"/>
      <c r="BF263" s="176"/>
      <c r="BG263" s="176"/>
      <c r="BH263" s="176"/>
      <c r="BI263" s="176"/>
      <c r="BJ263" s="176"/>
      <c r="BK263" s="176"/>
      <c r="BL263" s="176"/>
      <c r="BM263" s="203" t="s">
        <v>2039</v>
      </c>
      <c r="BN263" s="203"/>
      <c r="BO263" s="203"/>
      <c r="BP263" s="203"/>
      <c r="BQ263" s="203"/>
      <c r="BS263" s="176"/>
      <c r="BT263" s="178"/>
      <c r="BU263" s="200"/>
      <c r="BZ263" s="176"/>
      <c r="CA263" s="176"/>
      <c r="CB263" s="180"/>
    </row>
    <row r="264" spans="1:92" s="175" customFormat="1" x14ac:dyDescent="0.25">
      <c r="A264" s="201"/>
      <c r="B264" s="195"/>
      <c r="C264" s="194"/>
      <c r="D264" s="195"/>
      <c r="E264" s="195"/>
      <c r="F264" s="195"/>
      <c r="G264" s="173"/>
      <c r="H264" s="195"/>
      <c r="I264" s="195"/>
      <c r="J264" s="195"/>
      <c r="K264" s="195"/>
      <c r="L264" s="195"/>
      <c r="M264" s="195"/>
      <c r="N264" s="194"/>
      <c r="O264" s="176"/>
      <c r="P264" s="176"/>
      <c r="Q264" s="176"/>
      <c r="R264" s="176"/>
      <c r="S264" s="176"/>
      <c r="T264" s="176"/>
      <c r="U264" s="176"/>
      <c r="V264" s="176"/>
      <c r="W264" s="176"/>
      <c r="X264" s="194"/>
      <c r="Y264" s="194"/>
      <c r="Z264" s="194"/>
      <c r="AA264" s="176"/>
      <c r="AB264" s="179"/>
      <c r="AC264" s="176"/>
      <c r="AD264" s="178"/>
      <c r="AE264" s="178"/>
      <c r="AF264" s="176"/>
      <c r="AG264" s="179"/>
      <c r="AH264" s="179"/>
      <c r="AI264" s="176"/>
      <c r="AJ264" s="176"/>
      <c r="AK264" s="179"/>
      <c r="AL264" s="176"/>
      <c r="AM264" s="176"/>
      <c r="AN264" s="176"/>
      <c r="AO264" s="176"/>
      <c r="AP264" s="176"/>
      <c r="AQ264" s="176"/>
      <c r="AR264" s="176"/>
      <c r="AS264" s="176"/>
      <c r="AT264" s="176"/>
      <c r="AU264" s="176"/>
      <c r="AV264" s="176"/>
      <c r="AW264" s="176"/>
      <c r="AX264" s="176"/>
      <c r="AY264" s="176"/>
      <c r="AZ264" s="176"/>
      <c r="BA264" s="176"/>
      <c r="BB264" s="176"/>
      <c r="BC264" s="176"/>
      <c r="BD264" s="176"/>
      <c r="BE264" s="176"/>
      <c r="BF264" s="176"/>
      <c r="BG264" s="176"/>
      <c r="BH264" s="176"/>
      <c r="BI264" s="176"/>
      <c r="BJ264" s="176"/>
      <c r="BK264" s="176"/>
      <c r="BL264" s="176"/>
      <c r="BM264" s="178"/>
      <c r="BN264" s="178"/>
      <c r="BO264" s="176"/>
      <c r="BS264" s="176"/>
      <c r="BT264" s="178"/>
      <c r="BU264" s="200"/>
      <c r="BZ264" s="176"/>
      <c r="CA264" s="176"/>
      <c r="CB264" s="180"/>
    </row>
    <row r="265" spans="1:92" s="175" customFormat="1" ht="12" customHeight="1" x14ac:dyDescent="0.2">
      <c r="A265" s="206" t="s">
        <v>2040</v>
      </c>
      <c r="B265" s="206"/>
      <c r="C265" s="206"/>
      <c r="D265" s="206"/>
      <c r="E265" s="206"/>
      <c r="F265" s="206"/>
      <c r="G265" s="206"/>
      <c r="H265" s="206"/>
      <c r="I265" s="206"/>
      <c r="J265" s="206"/>
      <c r="K265" s="206"/>
      <c r="L265" s="206"/>
      <c r="M265" s="206"/>
      <c r="N265" s="206"/>
      <c r="O265" s="206"/>
      <c r="P265" s="206"/>
      <c r="Q265" s="206"/>
      <c r="R265" s="206"/>
      <c r="S265" s="206"/>
      <c r="T265" s="206"/>
      <c r="U265" s="206"/>
      <c r="V265" s="206"/>
      <c r="W265" s="206"/>
      <c r="X265" s="206"/>
      <c r="Y265" s="206"/>
      <c r="Z265" s="206"/>
      <c r="AA265" s="206"/>
      <c r="AB265" s="206"/>
      <c r="AC265" s="206"/>
      <c r="AD265" s="206"/>
      <c r="AE265" s="206"/>
      <c r="AF265" s="206"/>
      <c r="AG265" s="206"/>
      <c r="AH265" s="206"/>
      <c r="AI265" s="206" t="s">
        <v>2041</v>
      </c>
      <c r="AJ265" s="206"/>
      <c r="AK265" s="206"/>
      <c r="AL265" s="206"/>
      <c r="AM265" s="206"/>
      <c r="AN265" s="206"/>
      <c r="AO265" s="206"/>
      <c r="AP265" s="206"/>
      <c r="AQ265" s="206"/>
      <c r="AR265" s="206"/>
      <c r="AS265" s="206"/>
      <c r="AT265" s="206"/>
      <c r="AU265" s="206"/>
      <c r="AV265" s="206"/>
      <c r="AW265" s="206"/>
      <c r="AX265" s="206"/>
      <c r="AY265" s="206"/>
      <c r="AZ265" s="206"/>
      <c r="BA265" s="206"/>
      <c r="BB265" s="206"/>
      <c r="BC265" s="206"/>
      <c r="BD265" s="206"/>
      <c r="BE265" s="206"/>
      <c r="BF265" s="206"/>
      <c r="BG265" s="206"/>
      <c r="BH265" s="206"/>
      <c r="BI265" s="206"/>
      <c r="BJ265" s="206"/>
      <c r="BK265" s="206"/>
      <c r="BL265" s="206"/>
      <c r="BM265" s="206" t="s">
        <v>2042</v>
      </c>
      <c r="BN265" s="206"/>
      <c r="BO265" s="206"/>
      <c r="BP265" s="206"/>
      <c r="BQ265" s="206"/>
      <c r="BR265" s="206"/>
      <c r="BS265" s="206"/>
      <c r="BT265" s="206"/>
      <c r="BU265" s="207"/>
      <c r="BV265" s="206"/>
      <c r="BW265" s="206"/>
      <c r="BX265" s="206"/>
      <c r="BY265" s="206"/>
      <c r="BZ265" s="206"/>
      <c r="CA265" s="206"/>
      <c r="CB265" s="208"/>
      <c r="CC265" s="206"/>
      <c r="CD265" s="206"/>
      <c r="CE265" s="206"/>
      <c r="CF265" s="206"/>
      <c r="CG265" s="206"/>
      <c r="CH265" s="206"/>
      <c r="CI265" s="206"/>
      <c r="CJ265" s="206"/>
      <c r="CK265" s="206"/>
      <c r="CL265" s="206"/>
      <c r="CM265" s="206"/>
      <c r="CN265" s="206"/>
    </row>
    <row r="266" spans="1:92" s="175" customFormat="1" ht="12" customHeight="1" x14ac:dyDescent="0.25">
      <c r="A266" s="209" t="s">
        <v>2043</v>
      </c>
      <c r="B266" s="209"/>
      <c r="C266" s="209"/>
      <c r="D266" s="209"/>
      <c r="E266" s="209"/>
      <c r="F266" s="209"/>
      <c r="G266" s="209"/>
      <c r="H266" s="209"/>
      <c r="I266" s="209"/>
      <c r="J266" s="209"/>
      <c r="K266" s="209"/>
      <c r="L266" s="209"/>
      <c r="M266" s="209"/>
      <c r="N266" s="209"/>
      <c r="O266" s="209"/>
      <c r="P266" s="209"/>
      <c r="Q266" s="209"/>
      <c r="R266" s="209"/>
      <c r="S266" s="209"/>
      <c r="T266" s="209"/>
      <c r="U266" s="209"/>
      <c r="V266" s="209"/>
      <c r="W266" s="209"/>
      <c r="X266" s="209"/>
      <c r="Y266" s="209"/>
      <c r="Z266" s="209"/>
      <c r="AA266" s="209"/>
      <c r="AB266" s="209"/>
      <c r="AC266" s="209"/>
      <c r="AD266" s="209"/>
      <c r="AE266" s="209"/>
      <c r="AF266" s="209"/>
      <c r="AG266" s="209"/>
      <c r="AH266" s="209"/>
      <c r="AI266" s="209" t="s">
        <v>2044</v>
      </c>
      <c r="AJ266" s="209"/>
      <c r="AK266" s="209"/>
      <c r="AL266" s="209"/>
      <c r="AM266" s="209"/>
      <c r="AN266" s="209"/>
      <c r="AO266" s="209"/>
      <c r="AP266" s="209"/>
      <c r="AQ266" s="209"/>
      <c r="AR266" s="209"/>
      <c r="AS266" s="209"/>
      <c r="AT266" s="209"/>
      <c r="AU266" s="209"/>
      <c r="AV266" s="209"/>
      <c r="AW266" s="209"/>
      <c r="AX266" s="209"/>
      <c r="AY266" s="209"/>
      <c r="AZ266" s="209"/>
      <c r="BA266" s="209"/>
      <c r="BB266" s="209"/>
      <c r="BC266" s="209"/>
      <c r="BD266" s="209"/>
      <c r="BE266" s="209"/>
      <c r="BF266" s="209"/>
      <c r="BG266" s="209"/>
      <c r="BH266" s="209"/>
      <c r="BI266" s="209"/>
      <c r="BJ266" s="209"/>
      <c r="BK266" s="209"/>
      <c r="BL266" s="209"/>
      <c r="BM266" s="209" t="s">
        <v>2045</v>
      </c>
      <c r="BN266" s="209"/>
      <c r="BO266" s="209"/>
      <c r="BP266" s="209"/>
      <c r="BQ266" s="209"/>
      <c r="BR266" s="209"/>
      <c r="BS266" s="209"/>
      <c r="BT266" s="209"/>
      <c r="BU266" s="210"/>
      <c r="BV266" s="209"/>
      <c r="BW266" s="209"/>
      <c r="BX266" s="209"/>
      <c r="BY266" s="209"/>
      <c r="BZ266" s="209"/>
      <c r="CA266" s="209"/>
      <c r="CB266" s="211"/>
      <c r="CC266" s="209"/>
      <c r="CD266" s="209"/>
      <c r="CE266" s="209"/>
      <c r="CF266" s="209"/>
      <c r="CG266" s="209"/>
      <c r="CH266" s="209"/>
      <c r="CI266" s="209"/>
      <c r="CJ266" s="209"/>
      <c r="CK266" s="209"/>
      <c r="CL266" s="209"/>
      <c r="CM266" s="209"/>
      <c r="CN266" s="209"/>
    </row>
    <row r="267" spans="1:92" s="175" customFormat="1" ht="12" customHeight="1" x14ac:dyDescent="0.25">
      <c r="A267" s="209" t="s">
        <v>2046</v>
      </c>
      <c r="B267" s="209"/>
      <c r="C267" s="209"/>
      <c r="D267" s="209"/>
      <c r="E267" s="209"/>
      <c r="F267" s="209"/>
      <c r="G267" s="209"/>
      <c r="H267" s="209"/>
      <c r="I267" s="209"/>
      <c r="J267" s="209"/>
      <c r="K267" s="209"/>
      <c r="L267" s="209"/>
      <c r="M267" s="209"/>
      <c r="N267" s="209"/>
      <c r="O267" s="209"/>
      <c r="P267" s="209"/>
      <c r="Q267" s="209"/>
      <c r="R267" s="209"/>
      <c r="S267" s="209"/>
      <c r="T267" s="209"/>
      <c r="U267" s="209"/>
      <c r="V267" s="209"/>
      <c r="W267" s="209"/>
      <c r="X267" s="209"/>
      <c r="Y267" s="209"/>
      <c r="Z267" s="209"/>
      <c r="AA267" s="209"/>
      <c r="AB267" s="209"/>
      <c r="AC267" s="209"/>
      <c r="AD267" s="209"/>
      <c r="AE267" s="209"/>
      <c r="AF267" s="209"/>
      <c r="AG267" s="209"/>
      <c r="AH267" s="209"/>
      <c r="AI267" s="209" t="s">
        <v>2047</v>
      </c>
      <c r="AJ267" s="209"/>
      <c r="AK267" s="209"/>
      <c r="AL267" s="209"/>
      <c r="AM267" s="209"/>
      <c r="AN267" s="209"/>
      <c r="AO267" s="209"/>
      <c r="AP267" s="209"/>
      <c r="AQ267" s="209"/>
      <c r="AR267" s="209"/>
      <c r="AS267" s="209"/>
      <c r="AT267" s="209"/>
      <c r="AU267" s="209"/>
      <c r="AV267" s="209"/>
      <c r="AW267" s="209"/>
      <c r="AX267" s="209"/>
      <c r="AY267" s="209"/>
      <c r="AZ267" s="209"/>
      <c r="BA267" s="209"/>
      <c r="BB267" s="209"/>
      <c r="BC267" s="209"/>
      <c r="BD267" s="209"/>
      <c r="BE267" s="209"/>
      <c r="BF267" s="209"/>
      <c r="BG267" s="209"/>
      <c r="BH267" s="209"/>
      <c r="BI267" s="209"/>
      <c r="BJ267" s="209"/>
      <c r="BK267" s="209"/>
      <c r="BL267" s="209"/>
      <c r="BM267" s="209" t="s">
        <v>2048</v>
      </c>
      <c r="BN267" s="209"/>
      <c r="BO267" s="209"/>
      <c r="BP267" s="209"/>
      <c r="BQ267" s="209"/>
      <c r="BR267" s="209"/>
      <c r="BS267" s="209"/>
      <c r="BT267" s="209"/>
      <c r="BU267" s="210"/>
      <c r="BV267" s="209"/>
      <c r="BW267" s="209"/>
      <c r="BX267" s="209"/>
      <c r="BY267" s="209"/>
      <c r="BZ267" s="209"/>
      <c r="CA267" s="209"/>
      <c r="CB267" s="211"/>
      <c r="CC267" s="209"/>
      <c r="CD267" s="209"/>
      <c r="CE267" s="209"/>
      <c r="CF267" s="209"/>
      <c r="CG267" s="209"/>
      <c r="CH267" s="209"/>
      <c r="CI267" s="209"/>
      <c r="CJ267" s="209"/>
      <c r="CK267" s="209"/>
      <c r="CL267" s="209"/>
      <c r="CM267" s="209"/>
      <c r="CN267" s="209"/>
    </row>
    <row r="268" spans="1:92" s="175" customFormat="1" ht="12" customHeight="1" x14ac:dyDescent="0.25">
      <c r="A268" s="212" t="s">
        <v>2049</v>
      </c>
      <c r="B268" s="213"/>
      <c r="C268" s="213"/>
      <c r="D268" s="213"/>
      <c r="E268" s="213"/>
      <c r="F268" s="213"/>
      <c r="G268" s="213"/>
      <c r="H268" s="213"/>
      <c r="I268" s="213"/>
      <c r="J268" s="213"/>
      <c r="K268" s="213"/>
      <c r="L268" s="213"/>
      <c r="M268" s="213"/>
      <c r="N268" s="213"/>
      <c r="O268" s="213"/>
      <c r="P268" s="213"/>
      <c r="Q268" s="213"/>
      <c r="R268" s="213"/>
      <c r="S268" s="213"/>
      <c r="T268" s="213"/>
      <c r="U268" s="213"/>
      <c r="V268" s="213"/>
      <c r="W268" s="213"/>
      <c r="X268" s="213"/>
      <c r="Y268" s="213"/>
      <c r="Z268" s="213"/>
      <c r="AA268" s="213"/>
      <c r="AB268" s="213"/>
      <c r="AC268" s="213"/>
      <c r="AD268" s="213"/>
      <c r="AE268" s="213"/>
      <c r="AF268" s="213"/>
      <c r="AG268" s="213"/>
      <c r="AH268" s="214"/>
      <c r="AI268" s="215" t="s">
        <v>2050</v>
      </c>
      <c r="AJ268" s="216"/>
      <c r="AK268" s="216"/>
      <c r="AL268" s="216"/>
      <c r="AM268" s="216"/>
      <c r="AN268" s="216"/>
      <c r="AO268" s="216"/>
      <c r="AP268" s="216"/>
      <c r="AQ268" s="216"/>
      <c r="AR268" s="216"/>
      <c r="AS268" s="216"/>
      <c r="AT268" s="216"/>
      <c r="AU268" s="216"/>
      <c r="AV268" s="216"/>
      <c r="AW268" s="216"/>
      <c r="AX268" s="216"/>
      <c r="AY268" s="216"/>
      <c r="AZ268" s="216"/>
      <c r="BA268" s="216"/>
      <c r="BB268" s="216"/>
      <c r="BC268" s="216"/>
      <c r="BD268" s="216"/>
      <c r="BE268" s="216"/>
      <c r="BF268" s="216"/>
      <c r="BG268" s="216"/>
      <c r="BH268" s="216"/>
      <c r="BI268" s="216"/>
      <c r="BJ268" s="216"/>
      <c r="BK268" s="216"/>
      <c r="BL268" s="217"/>
      <c r="BM268" s="218" t="s">
        <v>2051</v>
      </c>
      <c r="BN268" s="218"/>
      <c r="BO268" s="218"/>
      <c r="BP268" s="218"/>
      <c r="BQ268" s="218"/>
      <c r="BR268" s="218"/>
      <c r="BS268" s="218"/>
      <c r="BT268" s="218"/>
      <c r="BU268" s="219"/>
      <c r="BV268" s="218"/>
      <c r="BW268" s="218"/>
      <c r="BX268" s="218"/>
      <c r="BY268" s="218"/>
      <c r="BZ268" s="218"/>
      <c r="CA268" s="218"/>
      <c r="CB268" s="220"/>
      <c r="CC268" s="218"/>
      <c r="CD268" s="218"/>
      <c r="CE268" s="218"/>
      <c r="CF268" s="218"/>
      <c r="CG268" s="218"/>
      <c r="CH268" s="218"/>
      <c r="CI268" s="218"/>
      <c r="CJ268" s="218"/>
      <c r="CK268" s="218"/>
      <c r="CL268" s="218"/>
      <c r="CM268" s="218"/>
      <c r="CN268" s="218"/>
    </row>
  </sheetData>
  <dataConsolidate/>
  <mergeCells count="46">
    <mergeCell ref="A268:AH268"/>
    <mergeCell ref="AI268:BL268"/>
    <mergeCell ref="BM268:CN268"/>
    <mergeCell ref="A266:AH266"/>
    <mergeCell ref="AI266:BL266"/>
    <mergeCell ref="BM266:CN266"/>
    <mergeCell ref="A267:AH267"/>
    <mergeCell ref="AI267:BL267"/>
    <mergeCell ref="BM267:CN267"/>
    <mergeCell ref="AI261:AK261"/>
    <mergeCell ref="BM261:BQ261"/>
    <mergeCell ref="BM262:BQ262"/>
    <mergeCell ref="A263:C263"/>
    <mergeCell ref="BM263:BQ263"/>
    <mergeCell ref="A265:AH265"/>
    <mergeCell ref="AI265:BL265"/>
    <mergeCell ref="BM265:CN265"/>
    <mergeCell ref="Q106:AB106"/>
    <mergeCell ref="Q108:AB108"/>
    <mergeCell ref="Q109:AB109"/>
    <mergeCell ref="Q110:AB110"/>
    <mergeCell ref="Q111:AB111"/>
    <mergeCell ref="A261:B261"/>
    <mergeCell ref="AG7:AH7"/>
    <mergeCell ref="AI7:AW7"/>
    <mergeCell ref="AX7:AY7"/>
    <mergeCell ref="AZ7:CO7"/>
    <mergeCell ref="S54:AB54"/>
    <mergeCell ref="S58:AB58"/>
    <mergeCell ref="E5:AE6"/>
    <mergeCell ref="A7:C7"/>
    <mergeCell ref="F7:G7"/>
    <mergeCell ref="H7:L7"/>
    <mergeCell ref="M7:P7"/>
    <mergeCell ref="Q7:AB7"/>
    <mergeCell ref="AC7:AF7"/>
    <mergeCell ref="A1:D3"/>
    <mergeCell ref="E1:CJ1"/>
    <mergeCell ref="CK1:CO3"/>
    <mergeCell ref="E2:CJ2"/>
    <mergeCell ref="E3:CJ3"/>
    <mergeCell ref="A4:D4"/>
    <mergeCell ref="E4:AE4"/>
    <mergeCell ref="AF4:AI6"/>
    <mergeCell ref="AK4:CO6"/>
    <mergeCell ref="A5:D6"/>
  </mergeCells>
  <hyperlinks>
    <hyperlink ref="BR40" r:id="rId1" display="https://spi.dnp.gov.co/Proces/ReporteControl.aspx?id=img_Consultar%20SeguimientoToda la documentación de reuniones de acercamiento con los colectivos, talleres de evaluación de riesgo a los colectivos y presentación de  (2) casos a CERREM se encuentran archivadas en el área de la Subdirección de Evaluación de riesgos área de Colectivos. En  cuanto a la documentacion de gestion documental  reposa en la secretaria general  grupo de gestion administrativa" xr:uid="{9E4D947B-4EF1-42E5-9113-FB58E039B2C9}"/>
    <hyperlink ref="BR195" r:id="rId2" xr:uid="{A370860C-B49E-4C0F-B817-BEF4139838A9}"/>
    <hyperlink ref="BR16" r:id="rId3" xr:uid="{F88DC99D-B86E-47B2-B191-D37C583563DF}"/>
    <hyperlink ref="BY16" r:id="rId4" xr:uid="{2180E328-F009-4A89-9A8E-60A2DF63AE95}"/>
    <hyperlink ref="BY41" r:id="rId5" xr:uid="{DC256422-0001-4EEA-A5D2-56B337BD713F}"/>
    <hyperlink ref="BY245" r:id="rId6" xr:uid="{126FEFA3-8372-4D1A-B9D2-1658D14206D7}"/>
    <hyperlink ref="BY239" r:id="rId7" xr:uid="{D368570D-0E10-4FA0-8C1F-839013E5DF99}"/>
    <hyperlink ref="BY243" r:id="rId8" display="\\172.16.68.94\Users\julian.gualdron\Desktop\Carpeta compartida Julian\BASES ACCESS" xr:uid="{8810E9DC-1880-43F9-8291-D554235B14DC}"/>
    <hyperlink ref="BY166" r:id="rId9" display="https://www.unp.gov.co/informes-de-gestion1" xr:uid="{A4EA413B-D980-4CBE-B100-0C6FD00C289D}"/>
    <hyperlink ref="BY34" r:id="rId10" display="https://www.unp.gov.co/componentes/Documents/EVALUACIO%CC%81N%20Y%20DIAGNOSTICO.pdf" xr:uid="{5E57DB2C-AE18-4FC4-9133-32711D27AE3F}"/>
    <hyperlink ref="BY35" r:id="rId11" display="https://www.unp.gov.co/componentes/Documents/EVALUACIO%CC%81N%20Y%20DIAGNOSTICO.pdf" xr:uid="{7DDD0C7C-38D0-4E39-B908-4787BCE0D60B}"/>
    <hyperlink ref="BY36" r:id="rId12" display="https://www.unp.gov.co/componentes/Documents/informe-de-rendicion-de-cuentas.pdf" xr:uid="{1F309412-2391-4484-AF99-2887A17794F2}"/>
  </hyperlinks>
  <printOptions horizontalCentered="1" verticalCentered="1"/>
  <pageMargins left="0.70866141732283472" right="0.70866141732283472" top="0.74803149606299213" bottom="0.74803149606299213" header="0.31496062992125984" footer="0.31496062992125984"/>
  <pageSetup paperSize="5" scale="29" orientation="landscape" r:id="rId13"/>
  <drawing r:id="rId14"/>
  <legacy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36CDB-EC07-4B7B-8D83-8927ABA83C9F}">
  <sheetPr>
    <tabColor theme="4" tint="0.39997558519241921"/>
    <pageSetUpPr fitToPage="1"/>
  </sheetPr>
  <dimension ref="B1:WVP48"/>
  <sheetViews>
    <sheetView showGridLines="0" view="pageBreakPreview" zoomScale="160" zoomScaleNormal="100" zoomScaleSheetLayoutView="160" workbookViewId="0">
      <selection activeCell="B35" sqref="B35:C35"/>
    </sheetView>
  </sheetViews>
  <sheetFormatPr baseColWidth="10" defaultRowHeight="12" x14ac:dyDescent="0.2"/>
  <cols>
    <col min="1" max="1" width="2.140625" style="223" customWidth="1"/>
    <col min="2" max="2" width="28.140625" style="223" customWidth="1"/>
    <col min="3" max="3" width="18.28515625" style="223" customWidth="1"/>
    <col min="4" max="4" width="14.85546875" style="253" customWidth="1"/>
    <col min="5" max="5" width="9.140625" style="253" customWidth="1"/>
    <col min="6" max="6" width="49.7109375" style="253" customWidth="1"/>
    <col min="7" max="7" width="16.42578125" style="223" customWidth="1"/>
    <col min="8" max="8" width="16" style="223" customWidth="1"/>
    <col min="9" max="252" width="11.42578125" style="223"/>
    <col min="253" max="253" width="2.140625" style="223" customWidth="1"/>
    <col min="254" max="254" width="43.85546875" style="223" customWidth="1"/>
    <col min="255" max="255" width="15.7109375" style="223" customWidth="1"/>
    <col min="256" max="256" width="11.42578125" style="223" hidden="1" customWidth="1"/>
    <col min="257" max="257" width="14.85546875" style="223" customWidth="1"/>
    <col min="258" max="258" width="11.42578125" style="223" hidden="1" customWidth="1"/>
    <col min="259" max="259" width="3.42578125" style="223" customWidth="1"/>
    <col min="260" max="260" width="49.7109375" style="223" customWidth="1"/>
    <col min="261" max="261" width="16.42578125" style="223" customWidth="1"/>
    <col min="262" max="262" width="11.42578125" style="223" hidden="1" customWidth="1"/>
    <col min="263" max="263" width="16" style="223" customWidth="1"/>
    <col min="264" max="264" width="11.42578125" style="223" hidden="1" customWidth="1"/>
    <col min="265" max="508" width="11.42578125" style="223"/>
    <col min="509" max="509" width="2.140625" style="223" customWidth="1"/>
    <col min="510" max="510" width="43.85546875" style="223" customWidth="1"/>
    <col min="511" max="511" width="15.7109375" style="223" customWidth="1"/>
    <col min="512" max="512" width="11.42578125" style="223" hidden="1" customWidth="1"/>
    <col min="513" max="513" width="14.85546875" style="223" customWidth="1"/>
    <col min="514" max="514" width="11.42578125" style="223" hidden="1" customWidth="1"/>
    <col min="515" max="515" width="3.42578125" style="223" customWidth="1"/>
    <col min="516" max="516" width="49.7109375" style="223" customWidth="1"/>
    <col min="517" max="517" width="16.42578125" style="223" customWidth="1"/>
    <col min="518" max="518" width="11.42578125" style="223" hidden="1" customWidth="1"/>
    <col min="519" max="519" width="16" style="223" customWidth="1"/>
    <col min="520" max="520" width="11.42578125" style="223" hidden="1" customWidth="1"/>
    <col min="521" max="764" width="11.42578125" style="223"/>
    <col min="765" max="765" width="2.140625" style="223" customWidth="1"/>
    <col min="766" max="766" width="43.85546875" style="223" customWidth="1"/>
    <col min="767" max="767" width="15.7109375" style="223" customWidth="1"/>
    <col min="768" max="768" width="11.42578125" style="223" hidden="1" customWidth="1"/>
    <col min="769" max="769" width="14.85546875" style="223" customWidth="1"/>
    <col min="770" max="770" width="11.42578125" style="223" hidden="1" customWidth="1"/>
    <col min="771" max="771" width="3.42578125" style="223" customWidth="1"/>
    <col min="772" max="772" width="49.7109375" style="223" customWidth="1"/>
    <col min="773" max="773" width="16.42578125" style="223" customWidth="1"/>
    <col min="774" max="774" width="11.42578125" style="223" hidden="1" customWidth="1"/>
    <col min="775" max="775" width="16" style="223" customWidth="1"/>
    <col min="776" max="776" width="11.42578125" style="223" hidden="1" customWidth="1"/>
    <col min="777" max="1020" width="11.42578125" style="223"/>
    <col min="1021" max="1021" width="2.140625" style="223" customWidth="1"/>
    <col min="1022" max="1022" width="43.85546875" style="223" customWidth="1"/>
    <col min="1023" max="1023" width="15.7109375" style="223" customWidth="1"/>
    <col min="1024" max="1024" width="11.42578125" style="223" hidden="1" customWidth="1"/>
    <col min="1025" max="1025" width="14.85546875" style="223" customWidth="1"/>
    <col min="1026" max="1026" width="11.42578125" style="223" hidden="1" customWidth="1"/>
    <col min="1027" max="1027" width="3.42578125" style="223" customWidth="1"/>
    <col min="1028" max="1028" width="49.7109375" style="223" customWidth="1"/>
    <col min="1029" max="1029" width="16.42578125" style="223" customWidth="1"/>
    <col min="1030" max="1030" width="11.42578125" style="223" hidden="1" customWidth="1"/>
    <col min="1031" max="1031" width="16" style="223" customWidth="1"/>
    <col min="1032" max="1032" width="11.42578125" style="223" hidden="1" customWidth="1"/>
    <col min="1033" max="1276" width="11.42578125" style="223"/>
    <col min="1277" max="1277" width="2.140625" style="223" customWidth="1"/>
    <col min="1278" max="1278" width="43.85546875" style="223" customWidth="1"/>
    <col min="1279" max="1279" width="15.7109375" style="223" customWidth="1"/>
    <col min="1280" max="1280" width="11.42578125" style="223" hidden="1" customWidth="1"/>
    <col min="1281" max="1281" width="14.85546875" style="223" customWidth="1"/>
    <col min="1282" max="1282" width="11.42578125" style="223" hidden="1" customWidth="1"/>
    <col min="1283" max="1283" width="3.42578125" style="223" customWidth="1"/>
    <col min="1284" max="1284" width="49.7109375" style="223" customWidth="1"/>
    <col min="1285" max="1285" width="16.42578125" style="223" customWidth="1"/>
    <col min="1286" max="1286" width="11.42578125" style="223" hidden="1" customWidth="1"/>
    <col min="1287" max="1287" width="16" style="223" customWidth="1"/>
    <col min="1288" max="1288" width="11.42578125" style="223" hidden="1" customWidth="1"/>
    <col min="1289" max="1532" width="11.42578125" style="223"/>
    <col min="1533" max="1533" width="2.140625" style="223" customWidth="1"/>
    <col min="1534" max="1534" width="43.85546875" style="223" customWidth="1"/>
    <col min="1535" max="1535" width="15.7109375" style="223" customWidth="1"/>
    <col min="1536" max="1536" width="11.42578125" style="223" hidden="1" customWidth="1"/>
    <col min="1537" max="1537" width="14.85546875" style="223" customWidth="1"/>
    <col min="1538" max="1538" width="11.42578125" style="223" hidden="1" customWidth="1"/>
    <col min="1539" max="1539" width="3.42578125" style="223" customWidth="1"/>
    <col min="1540" max="1540" width="49.7109375" style="223" customWidth="1"/>
    <col min="1541" max="1541" width="16.42578125" style="223" customWidth="1"/>
    <col min="1542" max="1542" width="11.42578125" style="223" hidden="1" customWidth="1"/>
    <col min="1543" max="1543" width="16" style="223" customWidth="1"/>
    <col min="1544" max="1544" width="11.42578125" style="223" hidden="1" customWidth="1"/>
    <col min="1545" max="1788" width="11.42578125" style="223"/>
    <col min="1789" max="1789" width="2.140625" style="223" customWidth="1"/>
    <col min="1790" max="1790" width="43.85546875" style="223" customWidth="1"/>
    <col min="1791" max="1791" width="15.7109375" style="223" customWidth="1"/>
    <col min="1792" max="1792" width="11.42578125" style="223" hidden="1" customWidth="1"/>
    <col min="1793" max="1793" width="14.85546875" style="223" customWidth="1"/>
    <col min="1794" max="1794" width="11.42578125" style="223" hidden="1" customWidth="1"/>
    <col min="1795" max="1795" width="3.42578125" style="223" customWidth="1"/>
    <col min="1796" max="1796" width="49.7109375" style="223" customWidth="1"/>
    <col min="1797" max="1797" width="16.42578125" style="223" customWidth="1"/>
    <col min="1798" max="1798" width="11.42578125" style="223" hidden="1" customWidth="1"/>
    <col min="1799" max="1799" width="16" style="223" customWidth="1"/>
    <col min="1800" max="1800" width="11.42578125" style="223" hidden="1" customWidth="1"/>
    <col min="1801" max="2044" width="11.42578125" style="223"/>
    <col min="2045" max="2045" width="2.140625" style="223" customWidth="1"/>
    <col min="2046" max="2046" width="43.85546875" style="223" customWidth="1"/>
    <col min="2047" max="2047" width="15.7109375" style="223" customWidth="1"/>
    <col min="2048" max="2048" width="11.42578125" style="223" hidden="1" customWidth="1"/>
    <col min="2049" max="2049" width="14.85546875" style="223" customWidth="1"/>
    <col min="2050" max="2050" width="11.42578125" style="223" hidden="1" customWidth="1"/>
    <col min="2051" max="2051" width="3.42578125" style="223" customWidth="1"/>
    <col min="2052" max="2052" width="49.7109375" style="223" customWidth="1"/>
    <col min="2053" max="2053" width="16.42578125" style="223" customWidth="1"/>
    <col min="2054" max="2054" width="11.42578125" style="223" hidden="1" customWidth="1"/>
    <col min="2055" max="2055" width="16" style="223" customWidth="1"/>
    <col min="2056" max="2056" width="11.42578125" style="223" hidden="1" customWidth="1"/>
    <col min="2057" max="2300" width="11.42578125" style="223"/>
    <col min="2301" max="2301" width="2.140625" style="223" customWidth="1"/>
    <col min="2302" max="2302" width="43.85546875" style="223" customWidth="1"/>
    <col min="2303" max="2303" width="15.7109375" style="223" customWidth="1"/>
    <col min="2304" max="2304" width="11.42578125" style="223" hidden="1" customWidth="1"/>
    <col min="2305" max="2305" width="14.85546875" style="223" customWidth="1"/>
    <col min="2306" max="2306" width="11.42578125" style="223" hidden="1" customWidth="1"/>
    <col min="2307" max="2307" width="3.42578125" style="223" customWidth="1"/>
    <col min="2308" max="2308" width="49.7109375" style="223" customWidth="1"/>
    <col min="2309" max="2309" width="16.42578125" style="223" customWidth="1"/>
    <col min="2310" max="2310" width="11.42578125" style="223" hidden="1" customWidth="1"/>
    <col min="2311" max="2311" width="16" style="223" customWidth="1"/>
    <col min="2312" max="2312" width="11.42578125" style="223" hidden="1" customWidth="1"/>
    <col min="2313" max="2556" width="11.42578125" style="223"/>
    <col min="2557" max="2557" width="2.140625" style="223" customWidth="1"/>
    <col min="2558" max="2558" width="43.85546875" style="223" customWidth="1"/>
    <col min="2559" max="2559" width="15.7109375" style="223" customWidth="1"/>
    <col min="2560" max="2560" width="11.42578125" style="223" hidden="1" customWidth="1"/>
    <col min="2561" max="2561" width="14.85546875" style="223" customWidth="1"/>
    <col min="2562" max="2562" width="11.42578125" style="223" hidden="1" customWidth="1"/>
    <col min="2563" max="2563" width="3.42578125" style="223" customWidth="1"/>
    <col min="2564" max="2564" width="49.7109375" style="223" customWidth="1"/>
    <col min="2565" max="2565" width="16.42578125" style="223" customWidth="1"/>
    <col min="2566" max="2566" width="11.42578125" style="223" hidden="1" customWidth="1"/>
    <col min="2567" max="2567" width="16" style="223" customWidth="1"/>
    <col min="2568" max="2568" width="11.42578125" style="223" hidden="1" customWidth="1"/>
    <col min="2569" max="2812" width="11.42578125" style="223"/>
    <col min="2813" max="2813" width="2.140625" style="223" customWidth="1"/>
    <col min="2814" max="2814" width="43.85546875" style="223" customWidth="1"/>
    <col min="2815" max="2815" width="15.7109375" style="223" customWidth="1"/>
    <col min="2816" max="2816" width="11.42578125" style="223" hidden="1" customWidth="1"/>
    <col min="2817" max="2817" width="14.85546875" style="223" customWidth="1"/>
    <col min="2818" max="2818" width="11.42578125" style="223" hidden="1" customWidth="1"/>
    <col min="2819" max="2819" width="3.42578125" style="223" customWidth="1"/>
    <col min="2820" max="2820" width="49.7109375" style="223" customWidth="1"/>
    <col min="2821" max="2821" width="16.42578125" style="223" customWidth="1"/>
    <col min="2822" max="2822" width="11.42578125" style="223" hidden="1" customWidth="1"/>
    <col min="2823" max="2823" width="16" style="223" customWidth="1"/>
    <col min="2824" max="2824" width="11.42578125" style="223" hidden="1" customWidth="1"/>
    <col min="2825" max="3068" width="11.42578125" style="223"/>
    <col min="3069" max="3069" width="2.140625" style="223" customWidth="1"/>
    <col min="3070" max="3070" width="43.85546875" style="223" customWidth="1"/>
    <col min="3071" max="3071" width="15.7109375" style="223" customWidth="1"/>
    <col min="3072" max="3072" width="11.42578125" style="223" hidden="1" customWidth="1"/>
    <col min="3073" max="3073" width="14.85546875" style="223" customWidth="1"/>
    <col min="3074" max="3074" width="11.42578125" style="223" hidden="1" customWidth="1"/>
    <col min="3075" max="3075" width="3.42578125" style="223" customWidth="1"/>
    <col min="3076" max="3076" width="49.7109375" style="223" customWidth="1"/>
    <col min="3077" max="3077" width="16.42578125" style="223" customWidth="1"/>
    <col min="3078" max="3078" width="11.42578125" style="223" hidden="1" customWidth="1"/>
    <col min="3079" max="3079" width="16" style="223" customWidth="1"/>
    <col min="3080" max="3080" width="11.42578125" style="223" hidden="1" customWidth="1"/>
    <col min="3081" max="3324" width="11.42578125" style="223"/>
    <col min="3325" max="3325" width="2.140625" style="223" customWidth="1"/>
    <col min="3326" max="3326" width="43.85546875" style="223" customWidth="1"/>
    <col min="3327" max="3327" width="15.7109375" style="223" customWidth="1"/>
    <col min="3328" max="3328" width="11.42578125" style="223" hidden="1" customWidth="1"/>
    <col min="3329" max="3329" width="14.85546875" style="223" customWidth="1"/>
    <col min="3330" max="3330" width="11.42578125" style="223" hidden="1" customWidth="1"/>
    <col min="3331" max="3331" width="3.42578125" style="223" customWidth="1"/>
    <col min="3332" max="3332" width="49.7109375" style="223" customWidth="1"/>
    <col min="3333" max="3333" width="16.42578125" style="223" customWidth="1"/>
    <col min="3334" max="3334" width="11.42578125" style="223" hidden="1" customWidth="1"/>
    <col min="3335" max="3335" width="16" style="223" customWidth="1"/>
    <col min="3336" max="3336" width="11.42578125" style="223" hidden="1" customWidth="1"/>
    <col min="3337" max="3580" width="11.42578125" style="223"/>
    <col min="3581" max="3581" width="2.140625" style="223" customWidth="1"/>
    <col min="3582" max="3582" width="43.85546875" style="223" customWidth="1"/>
    <col min="3583" max="3583" width="15.7109375" style="223" customWidth="1"/>
    <col min="3584" max="3584" width="11.42578125" style="223" hidden="1" customWidth="1"/>
    <col min="3585" max="3585" width="14.85546875" style="223" customWidth="1"/>
    <col min="3586" max="3586" width="11.42578125" style="223" hidden="1" customWidth="1"/>
    <col min="3587" max="3587" width="3.42578125" style="223" customWidth="1"/>
    <col min="3588" max="3588" width="49.7109375" style="223" customWidth="1"/>
    <col min="3589" max="3589" width="16.42578125" style="223" customWidth="1"/>
    <col min="3590" max="3590" width="11.42578125" style="223" hidden="1" customWidth="1"/>
    <col min="3591" max="3591" width="16" style="223" customWidth="1"/>
    <col min="3592" max="3592" width="11.42578125" style="223" hidden="1" customWidth="1"/>
    <col min="3593" max="3836" width="11.42578125" style="223"/>
    <col min="3837" max="3837" width="2.140625" style="223" customWidth="1"/>
    <col min="3838" max="3838" width="43.85546875" style="223" customWidth="1"/>
    <col min="3839" max="3839" width="15.7109375" style="223" customWidth="1"/>
    <col min="3840" max="3840" width="11.42578125" style="223" hidden="1" customWidth="1"/>
    <col min="3841" max="3841" width="14.85546875" style="223" customWidth="1"/>
    <col min="3842" max="3842" width="11.42578125" style="223" hidden="1" customWidth="1"/>
    <col min="3843" max="3843" width="3.42578125" style="223" customWidth="1"/>
    <col min="3844" max="3844" width="49.7109375" style="223" customWidth="1"/>
    <col min="3845" max="3845" width="16.42578125" style="223" customWidth="1"/>
    <col min="3846" max="3846" width="11.42578125" style="223" hidden="1" customWidth="1"/>
    <col min="3847" max="3847" width="16" style="223" customWidth="1"/>
    <col min="3848" max="3848" width="11.42578125" style="223" hidden="1" customWidth="1"/>
    <col min="3849" max="4092" width="11.42578125" style="223"/>
    <col min="4093" max="4093" width="2.140625" style="223" customWidth="1"/>
    <col min="4094" max="4094" width="43.85546875" style="223" customWidth="1"/>
    <col min="4095" max="4095" width="15.7109375" style="223" customWidth="1"/>
    <col min="4096" max="4096" width="11.42578125" style="223" hidden="1" customWidth="1"/>
    <col min="4097" max="4097" width="14.85546875" style="223" customWidth="1"/>
    <col min="4098" max="4098" width="11.42578125" style="223" hidden="1" customWidth="1"/>
    <col min="4099" max="4099" width="3.42578125" style="223" customWidth="1"/>
    <col min="4100" max="4100" width="49.7109375" style="223" customWidth="1"/>
    <col min="4101" max="4101" width="16.42578125" style="223" customWidth="1"/>
    <col min="4102" max="4102" width="11.42578125" style="223" hidden="1" customWidth="1"/>
    <col min="4103" max="4103" width="16" style="223" customWidth="1"/>
    <col min="4104" max="4104" width="11.42578125" style="223" hidden="1" customWidth="1"/>
    <col min="4105" max="4348" width="11.42578125" style="223"/>
    <col min="4349" max="4349" width="2.140625" style="223" customWidth="1"/>
    <col min="4350" max="4350" width="43.85546875" style="223" customWidth="1"/>
    <col min="4351" max="4351" width="15.7109375" style="223" customWidth="1"/>
    <col min="4352" max="4352" width="11.42578125" style="223" hidden="1" customWidth="1"/>
    <col min="4353" max="4353" width="14.85546875" style="223" customWidth="1"/>
    <col min="4354" max="4354" width="11.42578125" style="223" hidden="1" customWidth="1"/>
    <col min="4355" max="4355" width="3.42578125" style="223" customWidth="1"/>
    <col min="4356" max="4356" width="49.7109375" style="223" customWidth="1"/>
    <col min="4357" max="4357" width="16.42578125" style="223" customWidth="1"/>
    <col min="4358" max="4358" width="11.42578125" style="223" hidden="1" customWidth="1"/>
    <col min="4359" max="4359" width="16" style="223" customWidth="1"/>
    <col min="4360" max="4360" width="11.42578125" style="223" hidden="1" customWidth="1"/>
    <col min="4361" max="4604" width="11.42578125" style="223"/>
    <col min="4605" max="4605" width="2.140625" style="223" customWidth="1"/>
    <col min="4606" max="4606" width="43.85546875" style="223" customWidth="1"/>
    <col min="4607" max="4607" width="15.7109375" style="223" customWidth="1"/>
    <col min="4608" max="4608" width="11.42578125" style="223" hidden="1" customWidth="1"/>
    <col min="4609" max="4609" width="14.85546875" style="223" customWidth="1"/>
    <col min="4610" max="4610" width="11.42578125" style="223" hidden="1" customWidth="1"/>
    <col min="4611" max="4611" width="3.42578125" style="223" customWidth="1"/>
    <col min="4612" max="4612" width="49.7109375" style="223" customWidth="1"/>
    <col min="4613" max="4613" width="16.42578125" style="223" customWidth="1"/>
    <col min="4614" max="4614" width="11.42578125" style="223" hidden="1" customWidth="1"/>
    <col min="4615" max="4615" width="16" style="223" customWidth="1"/>
    <col min="4616" max="4616" width="11.42578125" style="223" hidden="1" customWidth="1"/>
    <col min="4617" max="4860" width="11.42578125" style="223"/>
    <col min="4861" max="4861" width="2.140625" style="223" customWidth="1"/>
    <col min="4862" max="4862" width="43.85546875" style="223" customWidth="1"/>
    <col min="4863" max="4863" width="15.7109375" style="223" customWidth="1"/>
    <col min="4864" max="4864" width="11.42578125" style="223" hidden="1" customWidth="1"/>
    <col min="4865" max="4865" width="14.85546875" style="223" customWidth="1"/>
    <col min="4866" max="4866" width="11.42578125" style="223" hidden="1" customWidth="1"/>
    <col min="4867" max="4867" width="3.42578125" style="223" customWidth="1"/>
    <col min="4868" max="4868" width="49.7109375" style="223" customWidth="1"/>
    <col min="4869" max="4869" width="16.42578125" style="223" customWidth="1"/>
    <col min="4870" max="4870" width="11.42578125" style="223" hidden="1" customWidth="1"/>
    <col min="4871" max="4871" width="16" style="223" customWidth="1"/>
    <col min="4872" max="4872" width="11.42578125" style="223" hidden="1" customWidth="1"/>
    <col min="4873" max="5116" width="11.42578125" style="223"/>
    <col min="5117" max="5117" width="2.140625" style="223" customWidth="1"/>
    <col min="5118" max="5118" width="43.85546875" style="223" customWidth="1"/>
    <col min="5119" max="5119" width="15.7109375" style="223" customWidth="1"/>
    <col min="5120" max="5120" width="11.42578125" style="223" hidden="1" customWidth="1"/>
    <col min="5121" max="5121" width="14.85546875" style="223" customWidth="1"/>
    <col min="5122" max="5122" width="11.42578125" style="223" hidden="1" customWidth="1"/>
    <col min="5123" max="5123" width="3.42578125" style="223" customWidth="1"/>
    <col min="5124" max="5124" width="49.7109375" style="223" customWidth="1"/>
    <col min="5125" max="5125" width="16.42578125" style="223" customWidth="1"/>
    <col min="5126" max="5126" width="11.42578125" style="223" hidden="1" customWidth="1"/>
    <col min="5127" max="5127" width="16" style="223" customWidth="1"/>
    <col min="5128" max="5128" width="11.42578125" style="223" hidden="1" customWidth="1"/>
    <col min="5129" max="5372" width="11.42578125" style="223"/>
    <col min="5373" max="5373" width="2.140625" style="223" customWidth="1"/>
    <col min="5374" max="5374" width="43.85546875" style="223" customWidth="1"/>
    <col min="5375" max="5375" width="15.7109375" style="223" customWidth="1"/>
    <col min="5376" max="5376" width="11.42578125" style="223" hidden="1" customWidth="1"/>
    <col min="5377" max="5377" width="14.85546875" style="223" customWidth="1"/>
    <col min="5378" max="5378" width="11.42578125" style="223" hidden="1" customWidth="1"/>
    <col min="5379" max="5379" width="3.42578125" style="223" customWidth="1"/>
    <col min="5380" max="5380" width="49.7109375" style="223" customWidth="1"/>
    <col min="5381" max="5381" width="16.42578125" style="223" customWidth="1"/>
    <col min="5382" max="5382" width="11.42578125" style="223" hidden="1" customWidth="1"/>
    <col min="5383" max="5383" width="16" style="223" customWidth="1"/>
    <col min="5384" max="5384" width="11.42578125" style="223" hidden="1" customWidth="1"/>
    <col min="5385" max="5628" width="11.42578125" style="223"/>
    <col min="5629" max="5629" width="2.140625" style="223" customWidth="1"/>
    <col min="5630" max="5630" width="43.85546875" style="223" customWidth="1"/>
    <col min="5631" max="5631" width="15.7109375" style="223" customWidth="1"/>
    <col min="5632" max="5632" width="11.42578125" style="223" hidden="1" customWidth="1"/>
    <col min="5633" max="5633" width="14.85546875" style="223" customWidth="1"/>
    <col min="5634" max="5634" width="11.42578125" style="223" hidden="1" customWidth="1"/>
    <col min="5635" max="5635" width="3.42578125" style="223" customWidth="1"/>
    <col min="5636" max="5636" width="49.7109375" style="223" customWidth="1"/>
    <col min="5637" max="5637" width="16.42578125" style="223" customWidth="1"/>
    <col min="5638" max="5638" width="11.42578125" style="223" hidden="1" customWidth="1"/>
    <col min="5639" max="5639" width="16" style="223" customWidth="1"/>
    <col min="5640" max="5640" width="11.42578125" style="223" hidden="1" customWidth="1"/>
    <col min="5641" max="5884" width="11.42578125" style="223"/>
    <col min="5885" max="5885" width="2.140625" style="223" customWidth="1"/>
    <col min="5886" max="5886" width="43.85546875" style="223" customWidth="1"/>
    <col min="5887" max="5887" width="15.7109375" style="223" customWidth="1"/>
    <col min="5888" max="5888" width="11.42578125" style="223" hidden="1" customWidth="1"/>
    <col min="5889" max="5889" width="14.85546875" style="223" customWidth="1"/>
    <col min="5890" max="5890" width="11.42578125" style="223" hidden="1" customWidth="1"/>
    <col min="5891" max="5891" width="3.42578125" style="223" customWidth="1"/>
    <col min="5892" max="5892" width="49.7109375" style="223" customWidth="1"/>
    <col min="5893" max="5893" width="16.42578125" style="223" customWidth="1"/>
    <col min="5894" max="5894" width="11.42578125" style="223" hidden="1" customWidth="1"/>
    <col min="5895" max="5895" width="16" style="223" customWidth="1"/>
    <col min="5896" max="5896" width="11.42578125" style="223" hidden="1" customWidth="1"/>
    <col min="5897" max="6140" width="11.42578125" style="223"/>
    <col min="6141" max="6141" width="2.140625" style="223" customWidth="1"/>
    <col min="6142" max="6142" width="43.85546875" style="223" customWidth="1"/>
    <col min="6143" max="6143" width="15.7109375" style="223" customWidth="1"/>
    <col min="6144" max="6144" width="11.42578125" style="223" hidden="1" customWidth="1"/>
    <col min="6145" max="6145" width="14.85546875" style="223" customWidth="1"/>
    <col min="6146" max="6146" width="11.42578125" style="223" hidden="1" customWidth="1"/>
    <col min="6147" max="6147" width="3.42578125" style="223" customWidth="1"/>
    <col min="6148" max="6148" width="49.7109375" style="223" customWidth="1"/>
    <col min="6149" max="6149" width="16.42578125" style="223" customWidth="1"/>
    <col min="6150" max="6150" width="11.42578125" style="223" hidden="1" customWidth="1"/>
    <col min="6151" max="6151" width="16" style="223" customWidth="1"/>
    <col min="6152" max="6152" width="11.42578125" style="223" hidden="1" customWidth="1"/>
    <col min="6153" max="6396" width="11.42578125" style="223"/>
    <col min="6397" max="6397" width="2.140625" style="223" customWidth="1"/>
    <col min="6398" max="6398" width="43.85546875" style="223" customWidth="1"/>
    <col min="6399" max="6399" width="15.7109375" style="223" customWidth="1"/>
    <col min="6400" max="6400" width="11.42578125" style="223" hidden="1" customWidth="1"/>
    <col min="6401" max="6401" width="14.85546875" style="223" customWidth="1"/>
    <col min="6402" max="6402" width="11.42578125" style="223" hidden="1" customWidth="1"/>
    <col min="6403" max="6403" width="3.42578125" style="223" customWidth="1"/>
    <col min="6404" max="6404" width="49.7109375" style="223" customWidth="1"/>
    <col min="6405" max="6405" width="16.42578125" style="223" customWidth="1"/>
    <col min="6406" max="6406" width="11.42578125" style="223" hidden="1" customWidth="1"/>
    <col min="6407" max="6407" width="16" style="223" customWidth="1"/>
    <col min="6408" max="6408" width="11.42578125" style="223" hidden="1" customWidth="1"/>
    <col min="6409" max="6652" width="11.42578125" style="223"/>
    <col min="6653" max="6653" width="2.140625" style="223" customWidth="1"/>
    <col min="6654" max="6654" width="43.85546875" style="223" customWidth="1"/>
    <col min="6655" max="6655" width="15.7109375" style="223" customWidth="1"/>
    <col min="6656" max="6656" width="11.42578125" style="223" hidden="1" customWidth="1"/>
    <col min="6657" max="6657" width="14.85546875" style="223" customWidth="1"/>
    <col min="6658" max="6658" width="11.42578125" style="223" hidden="1" customWidth="1"/>
    <col min="6659" max="6659" width="3.42578125" style="223" customWidth="1"/>
    <col min="6660" max="6660" width="49.7109375" style="223" customWidth="1"/>
    <col min="6661" max="6661" width="16.42578125" style="223" customWidth="1"/>
    <col min="6662" max="6662" width="11.42578125" style="223" hidden="1" customWidth="1"/>
    <col min="6663" max="6663" width="16" style="223" customWidth="1"/>
    <col min="6664" max="6664" width="11.42578125" style="223" hidden="1" customWidth="1"/>
    <col min="6665" max="6908" width="11.42578125" style="223"/>
    <col min="6909" max="6909" width="2.140625" style="223" customWidth="1"/>
    <col min="6910" max="6910" width="43.85546875" style="223" customWidth="1"/>
    <col min="6911" max="6911" width="15.7109375" style="223" customWidth="1"/>
    <col min="6912" max="6912" width="11.42578125" style="223" hidden="1" customWidth="1"/>
    <col min="6913" max="6913" width="14.85546875" style="223" customWidth="1"/>
    <col min="6914" max="6914" width="11.42578125" style="223" hidden="1" customWidth="1"/>
    <col min="6915" max="6915" width="3.42578125" style="223" customWidth="1"/>
    <col min="6916" max="6916" width="49.7109375" style="223" customWidth="1"/>
    <col min="6917" max="6917" width="16.42578125" style="223" customWidth="1"/>
    <col min="6918" max="6918" width="11.42578125" style="223" hidden="1" customWidth="1"/>
    <col min="6919" max="6919" width="16" style="223" customWidth="1"/>
    <col min="6920" max="6920" width="11.42578125" style="223" hidden="1" customWidth="1"/>
    <col min="6921" max="7164" width="11.42578125" style="223"/>
    <col min="7165" max="7165" width="2.140625" style="223" customWidth="1"/>
    <col min="7166" max="7166" width="43.85546875" style="223" customWidth="1"/>
    <col min="7167" max="7167" width="15.7109375" style="223" customWidth="1"/>
    <col min="7168" max="7168" width="11.42578125" style="223" hidden="1" customWidth="1"/>
    <col min="7169" max="7169" width="14.85546875" style="223" customWidth="1"/>
    <col min="7170" max="7170" width="11.42578125" style="223" hidden="1" customWidth="1"/>
    <col min="7171" max="7171" width="3.42578125" style="223" customWidth="1"/>
    <col min="7172" max="7172" width="49.7109375" style="223" customWidth="1"/>
    <col min="7173" max="7173" width="16.42578125" style="223" customWidth="1"/>
    <col min="7174" max="7174" width="11.42578125" style="223" hidden="1" customWidth="1"/>
    <col min="7175" max="7175" width="16" style="223" customWidth="1"/>
    <col min="7176" max="7176" width="11.42578125" style="223" hidden="1" customWidth="1"/>
    <col min="7177" max="7420" width="11.42578125" style="223"/>
    <col min="7421" max="7421" width="2.140625" style="223" customWidth="1"/>
    <col min="7422" max="7422" width="43.85546875" style="223" customWidth="1"/>
    <col min="7423" max="7423" width="15.7109375" style="223" customWidth="1"/>
    <col min="7424" max="7424" width="11.42578125" style="223" hidden="1" customWidth="1"/>
    <col min="7425" max="7425" width="14.85546875" style="223" customWidth="1"/>
    <col min="7426" max="7426" width="11.42578125" style="223" hidden="1" customWidth="1"/>
    <col min="7427" max="7427" width="3.42578125" style="223" customWidth="1"/>
    <col min="7428" max="7428" width="49.7109375" style="223" customWidth="1"/>
    <col min="7429" max="7429" width="16.42578125" style="223" customWidth="1"/>
    <col min="7430" max="7430" width="11.42578125" style="223" hidden="1" customWidth="1"/>
    <col min="7431" max="7431" width="16" style="223" customWidth="1"/>
    <col min="7432" max="7432" width="11.42578125" style="223" hidden="1" customWidth="1"/>
    <col min="7433" max="7676" width="11.42578125" style="223"/>
    <col min="7677" max="7677" width="2.140625" style="223" customWidth="1"/>
    <col min="7678" max="7678" width="43.85546875" style="223" customWidth="1"/>
    <col min="7679" max="7679" width="15.7109375" style="223" customWidth="1"/>
    <col min="7680" max="7680" width="11.42578125" style="223" hidden="1" customWidth="1"/>
    <col min="7681" max="7681" width="14.85546875" style="223" customWidth="1"/>
    <col min="7682" max="7682" width="11.42578125" style="223" hidden="1" customWidth="1"/>
    <col min="7683" max="7683" width="3.42578125" style="223" customWidth="1"/>
    <col min="7684" max="7684" width="49.7109375" style="223" customWidth="1"/>
    <col min="7685" max="7685" width="16.42578125" style="223" customWidth="1"/>
    <col min="7686" max="7686" width="11.42578125" style="223" hidden="1" customWidth="1"/>
    <col min="7687" max="7687" width="16" style="223" customWidth="1"/>
    <col min="7688" max="7688" width="11.42578125" style="223" hidden="1" customWidth="1"/>
    <col min="7689" max="7932" width="11.42578125" style="223"/>
    <col min="7933" max="7933" width="2.140625" style="223" customWidth="1"/>
    <col min="7934" max="7934" width="43.85546875" style="223" customWidth="1"/>
    <col min="7935" max="7935" width="15.7109375" style="223" customWidth="1"/>
    <col min="7936" max="7936" width="11.42578125" style="223" hidden="1" customWidth="1"/>
    <col min="7937" max="7937" width="14.85546875" style="223" customWidth="1"/>
    <col min="7938" max="7938" width="11.42578125" style="223" hidden="1" customWidth="1"/>
    <col min="7939" max="7939" width="3.42578125" style="223" customWidth="1"/>
    <col min="7940" max="7940" width="49.7109375" style="223" customWidth="1"/>
    <col min="7941" max="7941" width="16.42578125" style="223" customWidth="1"/>
    <col min="7942" max="7942" width="11.42578125" style="223" hidden="1" customWidth="1"/>
    <col min="7943" max="7943" width="16" style="223" customWidth="1"/>
    <col min="7944" max="7944" width="11.42578125" style="223" hidden="1" customWidth="1"/>
    <col min="7945" max="8188" width="11.42578125" style="223"/>
    <col min="8189" max="8189" width="2.140625" style="223" customWidth="1"/>
    <col min="8190" max="8190" width="43.85546875" style="223" customWidth="1"/>
    <col min="8191" max="8191" width="15.7109375" style="223" customWidth="1"/>
    <col min="8192" max="8192" width="11.42578125" style="223" hidden="1" customWidth="1"/>
    <col min="8193" max="8193" width="14.85546875" style="223" customWidth="1"/>
    <col min="8194" max="8194" width="11.42578125" style="223" hidden="1" customWidth="1"/>
    <col min="8195" max="8195" width="3.42578125" style="223" customWidth="1"/>
    <col min="8196" max="8196" width="49.7109375" style="223" customWidth="1"/>
    <col min="8197" max="8197" width="16.42578125" style="223" customWidth="1"/>
    <col min="8198" max="8198" width="11.42578125" style="223" hidden="1" customWidth="1"/>
    <col min="8199" max="8199" width="16" style="223" customWidth="1"/>
    <col min="8200" max="8200" width="11.42578125" style="223" hidden="1" customWidth="1"/>
    <col min="8201" max="8444" width="11.42578125" style="223"/>
    <col min="8445" max="8445" width="2.140625" style="223" customWidth="1"/>
    <col min="8446" max="8446" width="43.85546875" style="223" customWidth="1"/>
    <col min="8447" max="8447" width="15.7109375" style="223" customWidth="1"/>
    <col min="8448" max="8448" width="11.42578125" style="223" hidden="1" customWidth="1"/>
    <col min="8449" max="8449" width="14.85546875" style="223" customWidth="1"/>
    <col min="8450" max="8450" width="11.42578125" style="223" hidden="1" customWidth="1"/>
    <col min="8451" max="8451" width="3.42578125" style="223" customWidth="1"/>
    <col min="8452" max="8452" width="49.7109375" style="223" customWidth="1"/>
    <col min="8453" max="8453" width="16.42578125" style="223" customWidth="1"/>
    <col min="8454" max="8454" width="11.42578125" style="223" hidden="1" customWidth="1"/>
    <col min="8455" max="8455" width="16" style="223" customWidth="1"/>
    <col min="8456" max="8456" width="11.42578125" style="223" hidden="1" customWidth="1"/>
    <col min="8457" max="8700" width="11.42578125" style="223"/>
    <col min="8701" max="8701" width="2.140625" style="223" customWidth="1"/>
    <col min="8702" max="8702" width="43.85546875" style="223" customWidth="1"/>
    <col min="8703" max="8703" width="15.7109375" style="223" customWidth="1"/>
    <col min="8704" max="8704" width="11.42578125" style="223" hidden="1" customWidth="1"/>
    <col min="8705" max="8705" width="14.85546875" style="223" customWidth="1"/>
    <col min="8706" max="8706" width="11.42578125" style="223" hidden="1" customWidth="1"/>
    <col min="8707" max="8707" width="3.42578125" style="223" customWidth="1"/>
    <col min="8708" max="8708" width="49.7109375" style="223" customWidth="1"/>
    <col min="8709" max="8709" width="16.42578125" style="223" customWidth="1"/>
    <col min="8710" max="8710" width="11.42578125" style="223" hidden="1" customWidth="1"/>
    <col min="8711" max="8711" width="16" style="223" customWidth="1"/>
    <col min="8712" max="8712" width="11.42578125" style="223" hidden="1" customWidth="1"/>
    <col min="8713" max="8956" width="11.42578125" style="223"/>
    <col min="8957" max="8957" width="2.140625" style="223" customWidth="1"/>
    <col min="8958" max="8958" width="43.85546875" style="223" customWidth="1"/>
    <col min="8959" max="8959" width="15.7109375" style="223" customWidth="1"/>
    <col min="8960" max="8960" width="11.42578125" style="223" hidden="1" customWidth="1"/>
    <col min="8961" max="8961" width="14.85546875" style="223" customWidth="1"/>
    <col min="8962" max="8962" width="11.42578125" style="223" hidden="1" customWidth="1"/>
    <col min="8963" max="8963" width="3.42578125" style="223" customWidth="1"/>
    <col min="8964" max="8964" width="49.7109375" style="223" customWidth="1"/>
    <col min="8965" max="8965" width="16.42578125" style="223" customWidth="1"/>
    <col min="8966" max="8966" width="11.42578125" style="223" hidden="1" customWidth="1"/>
    <col min="8967" max="8967" width="16" style="223" customWidth="1"/>
    <col min="8968" max="8968" width="11.42578125" style="223" hidden="1" customWidth="1"/>
    <col min="8969" max="9212" width="11.42578125" style="223"/>
    <col min="9213" max="9213" width="2.140625" style="223" customWidth="1"/>
    <col min="9214" max="9214" width="43.85546875" style="223" customWidth="1"/>
    <col min="9215" max="9215" width="15.7109375" style="223" customWidth="1"/>
    <col min="9216" max="9216" width="11.42578125" style="223" hidden="1" customWidth="1"/>
    <col min="9217" max="9217" width="14.85546875" style="223" customWidth="1"/>
    <col min="9218" max="9218" width="11.42578125" style="223" hidden="1" customWidth="1"/>
    <col min="9219" max="9219" width="3.42578125" style="223" customWidth="1"/>
    <col min="9220" max="9220" width="49.7109375" style="223" customWidth="1"/>
    <col min="9221" max="9221" width="16.42578125" style="223" customWidth="1"/>
    <col min="9222" max="9222" width="11.42578125" style="223" hidden="1" customWidth="1"/>
    <col min="9223" max="9223" width="16" style="223" customWidth="1"/>
    <col min="9224" max="9224" width="11.42578125" style="223" hidden="1" customWidth="1"/>
    <col min="9225" max="9468" width="11.42578125" style="223"/>
    <col min="9469" max="9469" width="2.140625" style="223" customWidth="1"/>
    <col min="9470" max="9470" width="43.85546875" style="223" customWidth="1"/>
    <col min="9471" max="9471" width="15.7109375" style="223" customWidth="1"/>
    <col min="9472" max="9472" width="11.42578125" style="223" hidden="1" customWidth="1"/>
    <col min="9473" max="9473" width="14.85546875" style="223" customWidth="1"/>
    <col min="9474" max="9474" width="11.42578125" style="223" hidden="1" customWidth="1"/>
    <col min="9475" max="9475" width="3.42578125" style="223" customWidth="1"/>
    <col min="9476" max="9476" width="49.7109375" style="223" customWidth="1"/>
    <col min="9477" max="9477" width="16.42578125" style="223" customWidth="1"/>
    <col min="9478" max="9478" width="11.42578125" style="223" hidden="1" customWidth="1"/>
    <col min="9479" max="9479" width="16" style="223" customWidth="1"/>
    <col min="9480" max="9480" width="11.42578125" style="223" hidden="1" customWidth="1"/>
    <col min="9481" max="9724" width="11.42578125" style="223"/>
    <col min="9725" max="9725" width="2.140625" style="223" customWidth="1"/>
    <col min="9726" max="9726" width="43.85546875" style="223" customWidth="1"/>
    <col min="9727" max="9727" width="15.7109375" style="223" customWidth="1"/>
    <col min="9728" max="9728" width="11.42578125" style="223" hidden="1" customWidth="1"/>
    <col min="9729" max="9729" width="14.85546875" style="223" customWidth="1"/>
    <col min="9730" max="9730" width="11.42578125" style="223" hidden="1" customWidth="1"/>
    <col min="9731" max="9731" width="3.42578125" style="223" customWidth="1"/>
    <col min="9732" max="9732" width="49.7109375" style="223" customWidth="1"/>
    <col min="9733" max="9733" width="16.42578125" style="223" customWidth="1"/>
    <col min="9734" max="9734" width="11.42578125" style="223" hidden="1" customWidth="1"/>
    <col min="9735" max="9735" width="16" style="223" customWidth="1"/>
    <col min="9736" max="9736" width="11.42578125" style="223" hidden="1" customWidth="1"/>
    <col min="9737" max="9980" width="11.42578125" style="223"/>
    <col min="9981" max="9981" width="2.140625" style="223" customWidth="1"/>
    <col min="9982" max="9982" width="43.85546875" style="223" customWidth="1"/>
    <col min="9983" max="9983" width="15.7109375" style="223" customWidth="1"/>
    <col min="9984" max="9984" width="11.42578125" style="223" hidden="1" customWidth="1"/>
    <col min="9985" max="9985" width="14.85546875" style="223" customWidth="1"/>
    <col min="9986" max="9986" width="11.42578125" style="223" hidden="1" customWidth="1"/>
    <col min="9987" max="9987" width="3.42578125" style="223" customWidth="1"/>
    <col min="9988" max="9988" width="49.7109375" style="223" customWidth="1"/>
    <col min="9989" max="9989" width="16.42578125" style="223" customWidth="1"/>
    <col min="9990" max="9990" width="11.42578125" style="223" hidden="1" customWidth="1"/>
    <col min="9991" max="9991" width="16" style="223" customWidth="1"/>
    <col min="9992" max="9992" width="11.42578125" style="223" hidden="1" customWidth="1"/>
    <col min="9993" max="10236" width="11.42578125" style="223"/>
    <col min="10237" max="10237" width="2.140625" style="223" customWidth="1"/>
    <col min="10238" max="10238" width="43.85546875" style="223" customWidth="1"/>
    <col min="10239" max="10239" width="15.7109375" style="223" customWidth="1"/>
    <col min="10240" max="10240" width="11.42578125" style="223" hidden="1" customWidth="1"/>
    <col min="10241" max="10241" width="14.85546875" style="223" customWidth="1"/>
    <col min="10242" max="10242" width="11.42578125" style="223" hidden="1" customWidth="1"/>
    <col min="10243" max="10243" width="3.42578125" style="223" customWidth="1"/>
    <col min="10244" max="10244" width="49.7109375" style="223" customWidth="1"/>
    <col min="10245" max="10245" width="16.42578125" style="223" customWidth="1"/>
    <col min="10246" max="10246" width="11.42578125" style="223" hidden="1" customWidth="1"/>
    <col min="10247" max="10247" width="16" style="223" customWidth="1"/>
    <col min="10248" max="10248" width="11.42578125" style="223" hidden="1" customWidth="1"/>
    <col min="10249" max="10492" width="11.42578125" style="223"/>
    <col min="10493" max="10493" width="2.140625" style="223" customWidth="1"/>
    <col min="10494" max="10494" width="43.85546875" style="223" customWidth="1"/>
    <col min="10495" max="10495" width="15.7109375" style="223" customWidth="1"/>
    <col min="10496" max="10496" width="11.42578125" style="223" hidden="1" customWidth="1"/>
    <col min="10497" max="10497" width="14.85546875" style="223" customWidth="1"/>
    <col min="10498" max="10498" width="11.42578125" style="223" hidden="1" customWidth="1"/>
    <col min="10499" max="10499" width="3.42578125" style="223" customWidth="1"/>
    <col min="10500" max="10500" width="49.7109375" style="223" customWidth="1"/>
    <col min="10501" max="10501" width="16.42578125" style="223" customWidth="1"/>
    <col min="10502" max="10502" width="11.42578125" style="223" hidden="1" customWidth="1"/>
    <col min="10503" max="10503" width="16" style="223" customWidth="1"/>
    <col min="10504" max="10504" width="11.42578125" style="223" hidden="1" customWidth="1"/>
    <col min="10505" max="10748" width="11.42578125" style="223"/>
    <col min="10749" max="10749" width="2.140625" style="223" customWidth="1"/>
    <col min="10750" max="10750" width="43.85546875" style="223" customWidth="1"/>
    <col min="10751" max="10751" width="15.7109375" style="223" customWidth="1"/>
    <col min="10752" max="10752" width="11.42578125" style="223" hidden="1" customWidth="1"/>
    <col min="10753" max="10753" width="14.85546875" style="223" customWidth="1"/>
    <col min="10754" max="10754" width="11.42578125" style="223" hidden="1" customWidth="1"/>
    <col min="10755" max="10755" width="3.42578125" style="223" customWidth="1"/>
    <col min="10756" max="10756" width="49.7109375" style="223" customWidth="1"/>
    <col min="10757" max="10757" width="16.42578125" style="223" customWidth="1"/>
    <col min="10758" max="10758" width="11.42578125" style="223" hidden="1" customWidth="1"/>
    <col min="10759" max="10759" width="16" style="223" customWidth="1"/>
    <col min="10760" max="10760" width="11.42578125" style="223" hidden="1" customWidth="1"/>
    <col min="10761" max="11004" width="11.42578125" style="223"/>
    <col min="11005" max="11005" width="2.140625" style="223" customWidth="1"/>
    <col min="11006" max="11006" width="43.85546875" style="223" customWidth="1"/>
    <col min="11007" max="11007" width="15.7109375" style="223" customWidth="1"/>
    <col min="11008" max="11008" width="11.42578125" style="223" hidden="1" customWidth="1"/>
    <col min="11009" max="11009" width="14.85546875" style="223" customWidth="1"/>
    <col min="11010" max="11010" width="11.42578125" style="223" hidden="1" customWidth="1"/>
    <col min="11011" max="11011" width="3.42578125" style="223" customWidth="1"/>
    <col min="11012" max="11012" width="49.7109375" style="223" customWidth="1"/>
    <col min="11013" max="11013" width="16.42578125" style="223" customWidth="1"/>
    <col min="11014" max="11014" width="11.42578125" style="223" hidden="1" customWidth="1"/>
    <col min="11015" max="11015" width="16" style="223" customWidth="1"/>
    <col min="11016" max="11016" width="11.42578125" style="223" hidden="1" customWidth="1"/>
    <col min="11017" max="11260" width="11.42578125" style="223"/>
    <col min="11261" max="11261" width="2.140625" style="223" customWidth="1"/>
    <col min="11262" max="11262" width="43.85546875" style="223" customWidth="1"/>
    <col min="11263" max="11263" width="15.7109375" style="223" customWidth="1"/>
    <col min="11264" max="11264" width="11.42578125" style="223" hidden="1" customWidth="1"/>
    <col min="11265" max="11265" width="14.85546875" style="223" customWidth="1"/>
    <col min="11266" max="11266" width="11.42578125" style="223" hidden="1" customWidth="1"/>
    <col min="11267" max="11267" width="3.42578125" style="223" customWidth="1"/>
    <col min="11268" max="11268" width="49.7109375" style="223" customWidth="1"/>
    <col min="11269" max="11269" width="16.42578125" style="223" customWidth="1"/>
    <col min="11270" max="11270" width="11.42578125" style="223" hidden="1" customWidth="1"/>
    <col min="11271" max="11271" width="16" style="223" customWidth="1"/>
    <col min="11272" max="11272" width="11.42578125" style="223" hidden="1" customWidth="1"/>
    <col min="11273" max="11516" width="11.42578125" style="223"/>
    <col min="11517" max="11517" width="2.140625" style="223" customWidth="1"/>
    <col min="11518" max="11518" width="43.85546875" style="223" customWidth="1"/>
    <col min="11519" max="11519" width="15.7109375" style="223" customWidth="1"/>
    <col min="11520" max="11520" width="11.42578125" style="223" hidden="1" customWidth="1"/>
    <col min="11521" max="11521" width="14.85546875" style="223" customWidth="1"/>
    <col min="11522" max="11522" width="11.42578125" style="223" hidden="1" customWidth="1"/>
    <col min="11523" max="11523" width="3.42578125" style="223" customWidth="1"/>
    <col min="11524" max="11524" width="49.7109375" style="223" customWidth="1"/>
    <col min="11525" max="11525" width="16.42578125" style="223" customWidth="1"/>
    <col min="11526" max="11526" width="11.42578125" style="223" hidden="1" customWidth="1"/>
    <col min="11527" max="11527" width="16" style="223" customWidth="1"/>
    <col min="11528" max="11528" width="11.42578125" style="223" hidden="1" customWidth="1"/>
    <col min="11529" max="11772" width="11.42578125" style="223"/>
    <col min="11773" max="11773" width="2.140625" style="223" customWidth="1"/>
    <col min="11774" max="11774" width="43.85546875" style="223" customWidth="1"/>
    <col min="11775" max="11775" width="15.7109375" style="223" customWidth="1"/>
    <col min="11776" max="11776" width="11.42578125" style="223" hidden="1" customWidth="1"/>
    <col min="11777" max="11777" width="14.85546875" style="223" customWidth="1"/>
    <col min="11778" max="11778" width="11.42578125" style="223" hidden="1" customWidth="1"/>
    <col min="11779" max="11779" width="3.42578125" style="223" customWidth="1"/>
    <col min="11780" max="11780" width="49.7109375" style="223" customWidth="1"/>
    <col min="11781" max="11781" width="16.42578125" style="223" customWidth="1"/>
    <col min="11782" max="11782" width="11.42578125" style="223" hidden="1" customWidth="1"/>
    <col min="11783" max="11783" width="16" style="223" customWidth="1"/>
    <col min="11784" max="11784" width="11.42578125" style="223" hidden="1" customWidth="1"/>
    <col min="11785" max="12028" width="11.42578125" style="223"/>
    <col min="12029" max="12029" width="2.140625" style="223" customWidth="1"/>
    <col min="12030" max="12030" width="43.85546875" style="223" customWidth="1"/>
    <col min="12031" max="12031" width="15.7109375" style="223" customWidth="1"/>
    <col min="12032" max="12032" width="11.42578125" style="223" hidden="1" customWidth="1"/>
    <col min="12033" max="12033" width="14.85546875" style="223" customWidth="1"/>
    <col min="12034" max="12034" width="11.42578125" style="223" hidden="1" customWidth="1"/>
    <col min="12035" max="12035" width="3.42578125" style="223" customWidth="1"/>
    <col min="12036" max="12036" width="49.7109375" style="223" customWidth="1"/>
    <col min="12037" max="12037" width="16.42578125" style="223" customWidth="1"/>
    <col min="12038" max="12038" width="11.42578125" style="223" hidden="1" customWidth="1"/>
    <col min="12039" max="12039" width="16" style="223" customWidth="1"/>
    <col min="12040" max="12040" width="11.42578125" style="223" hidden="1" customWidth="1"/>
    <col min="12041" max="12284" width="11.42578125" style="223"/>
    <col min="12285" max="12285" width="2.140625" style="223" customWidth="1"/>
    <col min="12286" max="12286" width="43.85546875" style="223" customWidth="1"/>
    <col min="12287" max="12287" width="15.7109375" style="223" customWidth="1"/>
    <col min="12288" max="12288" width="11.42578125" style="223" hidden="1" customWidth="1"/>
    <col min="12289" max="12289" width="14.85546875" style="223" customWidth="1"/>
    <col min="12290" max="12290" width="11.42578125" style="223" hidden="1" customWidth="1"/>
    <col min="12291" max="12291" width="3.42578125" style="223" customWidth="1"/>
    <col min="12292" max="12292" width="49.7109375" style="223" customWidth="1"/>
    <col min="12293" max="12293" width="16.42578125" style="223" customWidth="1"/>
    <col min="12294" max="12294" width="11.42578125" style="223" hidden="1" customWidth="1"/>
    <col min="12295" max="12295" width="16" style="223" customWidth="1"/>
    <col min="12296" max="12296" width="11.42578125" style="223" hidden="1" customWidth="1"/>
    <col min="12297" max="12540" width="11.42578125" style="223"/>
    <col min="12541" max="12541" width="2.140625" style="223" customWidth="1"/>
    <col min="12542" max="12542" width="43.85546875" style="223" customWidth="1"/>
    <col min="12543" max="12543" width="15.7109375" style="223" customWidth="1"/>
    <col min="12544" max="12544" width="11.42578125" style="223" hidden="1" customWidth="1"/>
    <col min="12545" max="12545" width="14.85546875" style="223" customWidth="1"/>
    <col min="12546" max="12546" width="11.42578125" style="223" hidden="1" customWidth="1"/>
    <col min="12547" max="12547" width="3.42578125" style="223" customWidth="1"/>
    <col min="12548" max="12548" width="49.7109375" style="223" customWidth="1"/>
    <col min="12549" max="12549" width="16.42578125" style="223" customWidth="1"/>
    <col min="12550" max="12550" width="11.42578125" style="223" hidden="1" customWidth="1"/>
    <col min="12551" max="12551" width="16" style="223" customWidth="1"/>
    <col min="12552" max="12552" width="11.42578125" style="223" hidden="1" customWidth="1"/>
    <col min="12553" max="12796" width="11.42578125" style="223"/>
    <col min="12797" max="12797" width="2.140625" style="223" customWidth="1"/>
    <col min="12798" max="12798" width="43.85546875" style="223" customWidth="1"/>
    <col min="12799" max="12799" width="15.7109375" style="223" customWidth="1"/>
    <col min="12800" max="12800" width="11.42578125" style="223" hidden="1" customWidth="1"/>
    <col min="12801" max="12801" width="14.85546875" style="223" customWidth="1"/>
    <col min="12802" max="12802" width="11.42578125" style="223" hidden="1" customWidth="1"/>
    <col min="12803" max="12803" width="3.42578125" style="223" customWidth="1"/>
    <col min="12804" max="12804" width="49.7109375" style="223" customWidth="1"/>
    <col min="12805" max="12805" width="16.42578125" style="223" customWidth="1"/>
    <col min="12806" max="12806" width="11.42578125" style="223" hidden="1" customWidth="1"/>
    <col min="12807" max="12807" width="16" style="223" customWidth="1"/>
    <col min="12808" max="12808" width="11.42578125" style="223" hidden="1" customWidth="1"/>
    <col min="12809" max="13052" width="11.42578125" style="223"/>
    <col min="13053" max="13053" width="2.140625" style="223" customWidth="1"/>
    <col min="13054" max="13054" width="43.85546875" style="223" customWidth="1"/>
    <col min="13055" max="13055" width="15.7109375" style="223" customWidth="1"/>
    <col min="13056" max="13056" width="11.42578125" style="223" hidden="1" customWidth="1"/>
    <col min="13057" max="13057" width="14.85546875" style="223" customWidth="1"/>
    <col min="13058" max="13058" width="11.42578125" style="223" hidden="1" customWidth="1"/>
    <col min="13059" max="13059" width="3.42578125" style="223" customWidth="1"/>
    <col min="13060" max="13060" width="49.7109375" style="223" customWidth="1"/>
    <col min="13061" max="13061" width="16.42578125" style="223" customWidth="1"/>
    <col min="13062" max="13062" width="11.42578125" style="223" hidden="1" customWidth="1"/>
    <col min="13063" max="13063" width="16" style="223" customWidth="1"/>
    <col min="13064" max="13064" width="11.42578125" style="223" hidden="1" customWidth="1"/>
    <col min="13065" max="13308" width="11.42578125" style="223"/>
    <col min="13309" max="13309" width="2.140625" style="223" customWidth="1"/>
    <col min="13310" max="13310" width="43.85546875" style="223" customWidth="1"/>
    <col min="13311" max="13311" width="15.7109375" style="223" customWidth="1"/>
    <col min="13312" max="13312" width="11.42578125" style="223" hidden="1" customWidth="1"/>
    <col min="13313" max="13313" width="14.85546875" style="223" customWidth="1"/>
    <col min="13314" max="13314" width="11.42578125" style="223" hidden="1" customWidth="1"/>
    <col min="13315" max="13315" width="3.42578125" style="223" customWidth="1"/>
    <col min="13316" max="13316" width="49.7109375" style="223" customWidth="1"/>
    <col min="13317" max="13317" width="16.42578125" style="223" customWidth="1"/>
    <col min="13318" max="13318" width="11.42578125" style="223" hidden="1" customWidth="1"/>
    <col min="13319" max="13319" width="16" style="223" customWidth="1"/>
    <col min="13320" max="13320" width="11.42578125" style="223" hidden="1" customWidth="1"/>
    <col min="13321" max="13564" width="11.42578125" style="223"/>
    <col min="13565" max="13565" width="2.140625" style="223" customWidth="1"/>
    <col min="13566" max="13566" width="43.85546875" style="223" customWidth="1"/>
    <col min="13567" max="13567" width="15.7109375" style="223" customWidth="1"/>
    <col min="13568" max="13568" width="11.42578125" style="223" hidden="1" customWidth="1"/>
    <col min="13569" max="13569" width="14.85546875" style="223" customWidth="1"/>
    <col min="13570" max="13570" width="11.42578125" style="223" hidden="1" customWidth="1"/>
    <col min="13571" max="13571" width="3.42578125" style="223" customWidth="1"/>
    <col min="13572" max="13572" width="49.7109375" style="223" customWidth="1"/>
    <col min="13573" max="13573" width="16.42578125" style="223" customWidth="1"/>
    <col min="13574" max="13574" width="11.42578125" style="223" hidden="1" customWidth="1"/>
    <col min="13575" max="13575" width="16" style="223" customWidth="1"/>
    <col min="13576" max="13576" width="11.42578125" style="223" hidden="1" customWidth="1"/>
    <col min="13577" max="13820" width="11.42578125" style="223"/>
    <col min="13821" max="13821" width="2.140625" style="223" customWidth="1"/>
    <col min="13822" max="13822" width="43.85546875" style="223" customWidth="1"/>
    <col min="13823" max="13823" width="15.7109375" style="223" customWidth="1"/>
    <col min="13824" max="13824" width="11.42578125" style="223" hidden="1" customWidth="1"/>
    <col min="13825" max="13825" width="14.85546875" style="223" customWidth="1"/>
    <col min="13826" max="13826" width="11.42578125" style="223" hidden="1" customWidth="1"/>
    <col min="13827" max="13827" width="3.42578125" style="223" customWidth="1"/>
    <col min="13828" max="13828" width="49.7109375" style="223" customWidth="1"/>
    <col min="13829" max="13829" width="16.42578125" style="223" customWidth="1"/>
    <col min="13830" max="13830" width="11.42578125" style="223" hidden="1" customWidth="1"/>
    <col min="13831" max="13831" width="16" style="223" customWidth="1"/>
    <col min="13832" max="13832" width="11.42578125" style="223" hidden="1" customWidth="1"/>
    <col min="13833" max="14076" width="11.42578125" style="223"/>
    <col min="14077" max="14077" width="2.140625" style="223" customWidth="1"/>
    <col min="14078" max="14078" width="43.85546875" style="223" customWidth="1"/>
    <col min="14079" max="14079" width="15.7109375" style="223" customWidth="1"/>
    <col min="14080" max="14080" width="11.42578125" style="223" hidden="1" customWidth="1"/>
    <col min="14081" max="14081" width="14.85546875" style="223" customWidth="1"/>
    <col min="14082" max="14082" width="11.42578125" style="223" hidden="1" customWidth="1"/>
    <col min="14083" max="14083" width="3.42578125" style="223" customWidth="1"/>
    <col min="14084" max="14084" width="49.7109375" style="223" customWidth="1"/>
    <col min="14085" max="14085" width="16.42578125" style="223" customWidth="1"/>
    <col min="14086" max="14086" width="11.42578125" style="223" hidden="1" customWidth="1"/>
    <col min="14087" max="14087" width="16" style="223" customWidth="1"/>
    <col min="14088" max="14088" width="11.42578125" style="223" hidden="1" customWidth="1"/>
    <col min="14089" max="14332" width="11.42578125" style="223"/>
    <col min="14333" max="14333" width="2.140625" style="223" customWidth="1"/>
    <col min="14334" max="14334" width="43.85546875" style="223" customWidth="1"/>
    <col min="14335" max="14335" width="15.7109375" style="223" customWidth="1"/>
    <col min="14336" max="14336" width="11.42578125" style="223" hidden="1" customWidth="1"/>
    <col min="14337" max="14337" width="14.85546875" style="223" customWidth="1"/>
    <col min="14338" max="14338" width="11.42578125" style="223" hidden="1" customWidth="1"/>
    <col min="14339" max="14339" width="3.42578125" style="223" customWidth="1"/>
    <col min="14340" max="14340" width="49.7109375" style="223" customWidth="1"/>
    <col min="14341" max="14341" width="16.42578125" style="223" customWidth="1"/>
    <col min="14342" max="14342" width="11.42578125" style="223" hidden="1" customWidth="1"/>
    <col min="14343" max="14343" width="16" style="223" customWidth="1"/>
    <col min="14344" max="14344" width="11.42578125" style="223" hidden="1" customWidth="1"/>
    <col min="14345" max="14588" width="11.42578125" style="223"/>
    <col min="14589" max="14589" width="2.140625" style="223" customWidth="1"/>
    <col min="14590" max="14590" width="43.85546875" style="223" customWidth="1"/>
    <col min="14591" max="14591" width="15.7109375" style="223" customWidth="1"/>
    <col min="14592" max="14592" width="11.42578125" style="223" hidden="1" customWidth="1"/>
    <col min="14593" max="14593" width="14.85546875" style="223" customWidth="1"/>
    <col min="14594" max="14594" width="11.42578125" style="223" hidden="1" customWidth="1"/>
    <col min="14595" max="14595" width="3.42578125" style="223" customWidth="1"/>
    <col min="14596" max="14596" width="49.7109375" style="223" customWidth="1"/>
    <col min="14597" max="14597" width="16.42578125" style="223" customWidth="1"/>
    <col min="14598" max="14598" width="11.42578125" style="223" hidden="1" customWidth="1"/>
    <col min="14599" max="14599" width="16" style="223" customWidth="1"/>
    <col min="14600" max="14600" width="11.42578125" style="223" hidden="1" customWidth="1"/>
    <col min="14601" max="14844" width="11.42578125" style="223"/>
    <col min="14845" max="14845" width="2.140625" style="223" customWidth="1"/>
    <col min="14846" max="14846" width="43.85546875" style="223" customWidth="1"/>
    <col min="14847" max="14847" width="15.7109375" style="223" customWidth="1"/>
    <col min="14848" max="14848" width="11.42578125" style="223" hidden="1" customWidth="1"/>
    <col min="14849" max="14849" width="14.85546875" style="223" customWidth="1"/>
    <col min="14850" max="14850" width="11.42578125" style="223" hidden="1" customWidth="1"/>
    <col min="14851" max="14851" width="3.42578125" style="223" customWidth="1"/>
    <col min="14852" max="14852" width="49.7109375" style="223" customWidth="1"/>
    <col min="14853" max="14853" width="16.42578125" style="223" customWidth="1"/>
    <col min="14854" max="14854" width="11.42578125" style="223" hidden="1" customWidth="1"/>
    <col min="14855" max="14855" width="16" style="223" customWidth="1"/>
    <col min="14856" max="14856" width="11.42578125" style="223" hidden="1" customWidth="1"/>
    <col min="14857" max="15100" width="11.42578125" style="223"/>
    <col min="15101" max="15101" width="2.140625" style="223" customWidth="1"/>
    <col min="15102" max="15102" width="43.85546875" style="223" customWidth="1"/>
    <col min="15103" max="15103" width="15.7109375" style="223" customWidth="1"/>
    <col min="15104" max="15104" width="11.42578125" style="223" hidden="1" customWidth="1"/>
    <col min="15105" max="15105" width="14.85546875" style="223" customWidth="1"/>
    <col min="15106" max="15106" width="11.42578125" style="223" hidden="1" customWidth="1"/>
    <col min="15107" max="15107" width="3.42578125" style="223" customWidth="1"/>
    <col min="15108" max="15108" width="49.7109375" style="223" customWidth="1"/>
    <col min="15109" max="15109" width="16.42578125" style="223" customWidth="1"/>
    <col min="15110" max="15110" width="11.42578125" style="223" hidden="1" customWidth="1"/>
    <col min="15111" max="15111" width="16" style="223" customWidth="1"/>
    <col min="15112" max="15112" width="11.42578125" style="223" hidden="1" customWidth="1"/>
    <col min="15113" max="15356" width="11.42578125" style="223"/>
    <col min="15357" max="15357" width="2.140625" style="223" customWidth="1"/>
    <col min="15358" max="15358" width="43.85546875" style="223" customWidth="1"/>
    <col min="15359" max="15359" width="15.7109375" style="223" customWidth="1"/>
    <col min="15360" max="15360" width="11.42578125" style="223" hidden="1" customWidth="1"/>
    <col min="15361" max="15361" width="14.85546875" style="223" customWidth="1"/>
    <col min="15362" max="15362" width="11.42578125" style="223" hidden="1" customWidth="1"/>
    <col min="15363" max="15363" width="3.42578125" style="223" customWidth="1"/>
    <col min="15364" max="15364" width="49.7109375" style="223" customWidth="1"/>
    <col min="15365" max="15365" width="16.42578125" style="223" customWidth="1"/>
    <col min="15366" max="15366" width="11.42578125" style="223" hidden="1" customWidth="1"/>
    <col min="15367" max="15367" width="16" style="223" customWidth="1"/>
    <col min="15368" max="15368" width="11.42578125" style="223" hidden="1" customWidth="1"/>
    <col min="15369" max="15612" width="11.42578125" style="223"/>
    <col min="15613" max="15613" width="2.140625" style="223" customWidth="1"/>
    <col min="15614" max="15614" width="43.85546875" style="223" customWidth="1"/>
    <col min="15615" max="15615" width="15.7109375" style="223" customWidth="1"/>
    <col min="15616" max="15616" width="11.42578125" style="223" hidden="1" customWidth="1"/>
    <col min="15617" max="15617" width="14.85546875" style="223" customWidth="1"/>
    <col min="15618" max="15618" width="11.42578125" style="223" hidden="1" customWidth="1"/>
    <col min="15619" max="15619" width="3.42578125" style="223" customWidth="1"/>
    <col min="15620" max="15620" width="49.7109375" style="223" customWidth="1"/>
    <col min="15621" max="15621" width="16.42578125" style="223" customWidth="1"/>
    <col min="15622" max="15622" width="11.42578125" style="223" hidden="1" customWidth="1"/>
    <col min="15623" max="15623" width="16" style="223" customWidth="1"/>
    <col min="15624" max="15624" width="11.42578125" style="223" hidden="1" customWidth="1"/>
    <col min="15625" max="15868" width="11.42578125" style="223"/>
    <col min="15869" max="15869" width="2.140625" style="223" customWidth="1"/>
    <col min="15870" max="15870" width="43.85546875" style="223" customWidth="1"/>
    <col min="15871" max="15871" width="15.7109375" style="223" customWidth="1"/>
    <col min="15872" max="15872" width="11.42578125" style="223" hidden="1" customWidth="1"/>
    <col min="15873" max="15873" width="14.85546875" style="223" customWidth="1"/>
    <col min="15874" max="15874" width="11.42578125" style="223" hidden="1" customWidth="1"/>
    <col min="15875" max="15875" width="3.42578125" style="223" customWidth="1"/>
    <col min="15876" max="15876" width="49.7109375" style="223" customWidth="1"/>
    <col min="15877" max="15877" width="16.42578125" style="223" customWidth="1"/>
    <col min="15878" max="15878" width="11.42578125" style="223" hidden="1" customWidth="1"/>
    <col min="15879" max="15879" width="16" style="223" customWidth="1"/>
    <col min="15880" max="15880" width="11.42578125" style="223" hidden="1" customWidth="1"/>
    <col min="15881" max="16124" width="11.42578125" style="223"/>
    <col min="16125" max="16125" width="2.140625" style="223" customWidth="1"/>
    <col min="16126" max="16126" width="43.85546875" style="223" customWidth="1"/>
    <col min="16127" max="16127" width="15.7109375" style="223" customWidth="1"/>
    <col min="16128" max="16128" width="11.42578125" style="223" hidden="1" customWidth="1"/>
    <col min="16129" max="16129" width="14.85546875" style="223" customWidth="1"/>
    <col min="16130" max="16130" width="11.42578125" style="223" hidden="1" customWidth="1"/>
    <col min="16131" max="16131" width="3.42578125" style="223" customWidth="1"/>
    <col min="16132" max="16132" width="49.7109375" style="223" customWidth="1"/>
    <col min="16133" max="16133" width="16.42578125" style="223" customWidth="1"/>
    <col min="16134" max="16134" width="11.42578125" style="223" hidden="1" customWidth="1"/>
    <col min="16135" max="16135" width="16" style="223" customWidth="1"/>
    <col min="16136" max="16136" width="11.42578125" style="223" hidden="1" customWidth="1"/>
    <col min="16137" max="16384" width="11.42578125" style="223"/>
  </cols>
  <sheetData>
    <row r="1" spans="2:8" x14ac:dyDescent="0.2">
      <c r="B1" s="222"/>
      <c r="C1" s="222"/>
      <c r="D1" s="222"/>
      <c r="E1" s="222"/>
      <c r="F1" s="222"/>
      <c r="G1" s="222"/>
      <c r="H1" s="222"/>
    </row>
    <row r="2" spans="2:8" ht="21" customHeight="1" x14ac:dyDescent="0.2">
      <c r="B2" s="224" t="s">
        <v>2052</v>
      </c>
      <c r="C2" s="224"/>
      <c r="D2" s="224"/>
      <c r="E2" s="224"/>
      <c r="F2" s="224"/>
      <c r="G2" s="225"/>
      <c r="H2" s="225"/>
    </row>
    <row r="3" spans="2:8" ht="21" customHeight="1" x14ac:dyDescent="0.2">
      <c r="B3" s="226"/>
      <c r="C3" s="226"/>
      <c r="D3" s="227"/>
      <c r="E3" s="227"/>
      <c r="F3" s="227"/>
      <c r="G3" s="225"/>
      <c r="H3" s="225"/>
    </row>
    <row r="4" spans="2:8" ht="32.25" customHeight="1" x14ac:dyDescent="0.2">
      <c r="B4" s="228" t="s">
        <v>2053</v>
      </c>
      <c r="C4" s="228"/>
      <c r="D4" s="229" t="s">
        <v>2054</v>
      </c>
      <c r="E4" s="229"/>
      <c r="F4" s="229"/>
      <c r="G4" s="230"/>
      <c r="H4" s="230"/>
    </row>
    <row r="5" spans="2:8" ht="15" customHeight="1" x14ac:dyDescent="0.2">
      <c r="B5" s="231" t="s">
        <v>17</v>
      </c>
      <c r="C5" s="231"/>
      <c r="D5" s="232" t="s">
        <v>2055</v>
      </c>
      <c r="E5" s="232"/>
      <c r="F5" s="232"/>
      <c r="G5" s="230"/>
      <c r="H5" s="230"/>
    </row>
    <row r="6" spans="2:8" ht="14.25" customHeight="1" x14ac:dyDescent="0.2">
      <c r="B6" s="231" t="s">
        <v>18</v>
      </c>
      <c r="C6" s="231"/>
      <c r="D6" s="232" t="s">
        <v>2056</v>
      </c>
      <c r="E6" s="232"/>
      <c r="F6" s="232"/>
      <c r="G6" s="230"/>
      <c r="H6" s="230"/>
    </row>
    <row r="7" spans="2:8" ht="23.25" customHeight="1" x14ac:dyDescent="0.2">
      <c r="B7" s="231" t="s">
        <v>19</v>
      </c>
      <c r="C7" s="231"/>
      <c r="D7" s="232" t="s">
        <v>2057</v>
      </c>
      <c r="E7" s="232"/>
      <c r="F7" s="232"/>
      <c r="G7" s="230"/>
      <c r="H7" s="230"/>
    </row>
    <row r="8" spans="2:8" ht="12.75" customHeight="1" x14ac:dyDescent="0.2">
      <c r="B8" s="231" t="s">
        <v>20</v>
      </c>
      <c r="C8" s="231"/>
      <c r="D8" s="233" t="s">
        <v>2058</v>
      </c>
      <c r="E8" s="233"/>
      <c r="F8" s="233"/>
      <c r="G8" s="230"/>
      <c r="H8" s="230"/>
    </row>
    <row r="9" spans="2:8" ht="17.25" customHeight="1" x14ac:dyDescent="0.2">
      <c r="B9" s="231" t="s">
        <v>2059</v>
      </c>
      <c r="C9" s="231"/>
      <c r="D9" s="232" t="s">
        <v>2060</v>
      </c>
      <c r="E9" s="232"/>
      <c r="F9" s="232"/>
      <c r="G9" s="230"/>
      <c r="H9" s="230"/>
    </row>
    <row r="10" spans="2:8" ht="15" customHeight="1" x14ac:dyDescent="0.2">
      <c r="B10" s="231" t="s">
        <v>22</v>
      </c>
      <c r="C10" s="231"/>
      <c r="D10" s="234" t="s">
        <v>2061</v>
      </c>
      <c r="E10" s="234"/>
      <c r="F10" s="234"/>
      <c r="G10" s="230"/>
      <c r="H10" s="230"/>
    </row>
    <row r="11" spans="2:8" ht="13.5" customHeight="1" x14ac:dyDescent="0.2">
      <c r="B11" s="231" t="s">
        <v>23</v>
      </c>
      <c r="C11" s="235"/>
      <c r="D11" s="234" t="s">
        <v>2062</v>
      </c>
      <c r="E11" s="234"/>
      <c r="F11" s="234"/>
      <c r="G11" s="230"/>
      <c r="H11" s="230"/>
    </row>
    <row r="12" spans="2:8" ht="25.5" customHeight="1" x14ac:dyDescent="0.2">
      <c r="B12" s="236" t="s">
        <v>24</v>
      </c>
      <c r="C12" s="237"/>
      <c r="D12" s="232" t="s">
        <v>2063</v>
      </c>
      <c r="E12" s="232"/>
      <c r="F12" s="232"/>
      <c r="G12" s="230"/>
      <c r="H12" s="230"/>
    </row>
    <row r="13" spans="2:8" ht="15" customHeight="1" x14ac:dyDescent="0.2">
      <c r="B13" s="238" t="s">
        <v>25</v>
      </c>
      <c r="C13" s="238"/>
      <c r="D13" s="239" t="s">
        <v>2064</v>
      </c>
      <c r="E13" s="239"/>
      <c r="F13" s="239"/>
      <c r="G13" s="230"/>
      <c r="H13" s="230"/>
    </row>
    <row r="14" spans="2:8" ht="21" customHeight="1" x14ac:dyDescent="0.2">
      <c r="B14" s="231" t="s">
        <v>2065</v>
      </c>
      <c r="C14" s="231"/>
      <c r="D14" s="240" t="s">
        <v>2066</v>
      </c>
      <c r="E14" s="241"/>
      <c r="F14" s="242"/>
      <c r="G14" s="230"/>
      <c r="H14" s="230"/>
    </row>
    <row r="15" spans="2:8" ht="24.75" customHeight="1" x14ac:dyDescent="0.2">
      <c r="B15" s="231" t="s">
        <v>27</v>
      </c>
      <c r="C15" s="231"/>
      <c r="D15" s="240" t="s">
        <v>2067</v>
      </c>
      <c r="E15" s="241"/>
      <c r="F15" s="242"/>
      <c r="G15" s="230"/>
      <c r="H15" s="230"/>
    </row>
    <row r="16" spans="2:8" ht="18" customHeight="1" x14ac:dyDescent="0.2">
      <c r="B16" s="238" t="s">
        <v>28</v>
      </c>
      <c r="C16" s="238"/>
      <c r="D16" s="243" t="s">
        <v>2068</v>
      </c>
      <c r="E16" s="243"/>
      <c r="F16" s="243"/>
      <c r="G16" s="230"/>
      <c r="H16" s="230"/>
    </row>
    <row r="17" spans="2:8" ht="18" customHeight="1" x14ac:dyDescent="0.2">
      <c r="B17" s="231">
        <v>2015</v>
      </c>
      <c r="C17" s="231"/>
      <c r="D17" s="234" t="s">
        <v>2069</v>
      </c>
      <c r="E17" s="234"/>
      <c r="F17" s="234"/>
      <c r="G17" s="230"/>
      <c r="H17" s="230"/>
    </row>
    <row r="18" spans="2:8" ht="18" customHeight="1" x14ac:dyDescent="0.2">
      <c r="B18" s="231">
        <v>2016</v>
      </c>
      <c r="C18" s="235"/>
      <c r="D18" s="234" t="s">
        <v>2069</v>
      </c>
      <c r="E18" s="234"/>
      <c r="F18" s="234"/>
      <c r="G18" s="230"/>
      <c r="H18" s="230"/>
    </row>
    <row r="19" spans="2:8" ht="18" customHeight="1" x14ac:dyDescent="0.2">
      <c r="B19" s="231">
        <v>2017</v>
      </c>
      <c r="C19" s="235"/>
      <c r="D19" s="234" t="s">
        <v>2069</v>
      </c>
      <c r="E19" s="234"/>
      <c r="F19" s="234"/>
      <c r="G19" s="230"/>
      <c r="H19" s="230"/>
    </row>
    <row r="20" spans="2:8" ht="18" customHeight="1" x14ac:dyDescent="0.2">
      <c r="B20" s="231">
        <v>2018</v>
      </c>
      <c r="C20" s="235"/>
      <c r="D20" s="234" t="s">
        <v>2069</v>
      </c>
      <c r="E20" s="234"/>
      <c r="F20" s="234"/>
      <c r="G20" s="230"/>
      <c r="H20" s="230"/>
    </row>
    <row r="21" spans="2:8" ht="30.75" customHeight="1" x14ac:dyDescent="0.2">
      <c r="B21" s="238" t="s">
        <v>2070</v>
      </c>
      <c r="C21" s="238"/>
      <c r="D21" s="243" t="s">
        <v>2071</v>
      </c>
      <c r="E21" s="243"/>
      <c r="F21" s="243"/>
      <c r="G21" s="230"/>
      <c r="H21" s="230"/>
    </row>
    <row r="22" spans="2:8" ht="18" customHeight="1" x14ac:dyDescent="0.2">
      <c r="B22" s="231" t="s">
        <v>41</v>
      </c>
      <c r="C22" s="231"/>
      <c r="D22" s="234" t="s">
        <v>2072</v>
      </c>
      <c r="E22" s="234"/>
      <c r="F22" s="234"/>
      <c r="G22" s="230"/>
      <c r="H22" s="230"/>
    </row>
    <row r="23" spans="2:8" ht="18" customHeight="1" x14ac:dyDescent="0.2">
      <c r="B23" s="231" t="s">
        <v>42</v>
      </c>
      <c r="C23" s="231"/>
      <c r="D23" s="234" t="s">
        <v>2073</v>
      </c>
      <c r="E23" s="234"/>
      <c r="F23" s="234"/>
      <c r="G23" s="230"/>
      <c r="H23" s="230"/>
    </row>
    <row r="24" spans="2:8" ht="16.5" customHeight="1" x14ac:dyDescent="0.2">
      <c r="B24" s="231" t="s">
        <v>43</v>
      </c>
      <c r="C24" s="231"/>
      <c r="D24" s="234" t="s">
        <v>2074</v>
      </c>
      <c r="E24" s="234"/>
      <c r="F24" s="234"/>
      <c r="G24" s="230"/>
      <c r="H24" s="230"/>
    </row>
    <row r="25" spans="2:8" ht="15" customHeight="1" x14ac:dyDescent="0.2">
      <c r="B25" s="231" t="s">
        <v>2075</v>
      </c>
      <c r="C25" s="231"/>
      <c r="D25" s="234" t="s">
        <v>2076</v>
      </c>
      <c r="E25" s="234"/>
      <c r="F25" s="234"/>
    </row>
    <row r="26" spans="2:8" ht="15" customHeight="1" x14ac:dyDescent="0.2">
      <c r="B26" s="231" t="s">
        <v>2077</v>
      </c>
      <c r="C26" s="231"/>
      <c r="D26" s="234" t="s">
        <v>2078</v>
      </c>
      <c r="E26" s="234"/>
      <c r="F26" s="234"/>
    </row>
    <row r="27" spans="2:8" ht="15" customHeight="1" x14ac:dyDescent="0.2">
      <c r="B27" s="231" t="s">
        <v>2079</v>
      </c>
      <c r="C27" s="231"/>
      <c r="D27" s="234" t="s">
        <v>2080</v>
      </c>
      <c r="E27" s="234"/>
      <c r="F27" s="234"/>
    </row>
    <row r="28" spans="2:8" ht="15" customHeight="1" x14ac:dyDescent="0.2">
      <c r="B28" s="244" t="s">
        <v>2081</v>
      </c>
      <c r="C28" s="244"/>
      <c r="D28" s="234" t="s">
        <v>2082</v>
      </c>
      <c r="E28" s="234"/>
      <c r="F28" s="234"/>
    </row>
    <row r="29" spans="2:8" ht="15" customHeight="1" x14ac:dyDescent="0.2">
      <c r="B29" s="244" t="s">
        <v>2083</v>
      </c>
      <c r="C29" s="244"/>
      <c r="D29" s="234" t="s">
        <v>2082</v>
      </c>
      <c r="E29" s="234"/>
      <c r="F29" s="234"/>
    </row>
    <row r="30" spans="2:8" ht="15" customHeight="1" x14ac:dyDescent="0.2">
      <c r="B30" s="244" t="s">
        <v>2084</v>
      </c>
      <c r="C30" s="244"/>
      <c r="D30" s="234" t="s">
        <v>2082</v>
      </c>
      <c r="E30" s="234"/>
      <c r="F30" s="234"/>
    </row>
    <row r="31" spans="2:8" ht="15" customHeight="1" x14ac:dyDescent="0.2">
      <c r="B31" s="244" t="s">
        <v>2085</v>
      </c>
      <c r="C31" s="244"/>
      <c r="D31" s="234" t="s">
        <v>2082</v>
      </c>
      <c r="E31" s="234"/>
      <c r="F31" s="234"/>
    </row>
    <row r="32" spans="2:8" ht="12.75" customHeight="1" x14ac:dyDescent="0.2">
      <c r="B32" s="245" t="s">
        <v>2086</v>
      </c>
      <c r="C32" s="245"/>
      <c r="D32" s="243" t="s">
        <v>2087</v>
      </c>
      <c r="E32" s="243"/>
      <c r="F32" s="243"/>
    </row>
    <row r="33" spans="2:8" ht="12.75" customHeight="1" x14ac:dyDescent="0.2">
      <c r="B33" s="246" t="s">
        <v>69</v>
      </c>
      <c r="C33" s="247"/>
      <c r="D33" s="248" t="s">
        <v>2088</v>
      </c>
      <c r="E33" s="249"/>
      <c r="F33" s="250"/>
    </row>
    <row r="34" spans="2:8" ht="12.75" customHeight="1" x14ac:dyDescent="0.2">
      <c r="B34" s="246" t="s">
        <v>70</v>
      </c>
      <c r="C34" s="247"/>
      <c r="D34" s="248" t="s">
        <v>2088</v>
      </c>
      <c r="E34" s="249"/>
      <c r="F34" s="250"/>
    </row>
    <row r="35" spans="2:8" ht="12.75" customHeight="1" x14ac:dyDescent="0.2">
      <c r="B35" s="246" t="s">
        <v>71</v>
      </c>
      <c r="C35" s="247"/>
      <c r="D35" s="248" t="s">
        <v>2088</v>
      </c>
      <c r="E35" s="249"/>
      <c r="F35" s="250"/>
    </row>
    <row r="36" spans="2:8" ht="15" customHeight="1" x14ac:dyDescent="0.2">
      <c r="B36" s="231" t="s">
        <v>72</v>
      </c>
      <c r="C36" s="231"/>
      <c r="D36" s="234" t="s">
        <v>2089</v>
      </c>
      <c r="E36" s="234"/>
      <c r="F36" s="234"/>
    </row>
    <row r="37" spans="2:8" ht="15" customHeight="1" x14ac:dyDescent="0.2">
      <c r="B37" s="231" t="s">
        <v>2090</v>
      </c>
      <c r="C37" s="231"/>
      <c r="D37" s="234" t="s">
        <v>2088</v>
      </c>
      <c r="E37" s="234"/>
      <c r="F37" s="234"/>
    </row>
    <row r="38" spans="2:8" ht="15" customHeight="1" x14ac:dyDescent="0.2">
      <c r="B38" s="231" t="s">
        <v>2091</v>
      </c>
      <c r="C38" s="231"/>
      <c r="D38" s="234" t="s">
        <v>2088</v>
      </c>
      <c r="E38" s="234"/>
      <c r="F38" s="234"/>
    </row>
    <row r="39" spans="2:8" ht="15" customHeight="1" x14ac:dyDescent="0.2">
      <c r="B39" s="231" t="s">
        <v>2092</v>
      </c>
      <c r="C39" s="231"/>
      <c r="D39" s="234" t="s">
        <v>2088</v>
      </c>
      <c r="E39" s="234"/>
      <c r="F39" s="234"/>
    </row>
    <row r="40" spans="2:8" ht="15" customHeight="1" x14ac:dyDescent="0.2">
      <c r="B40" s="231" t="s">
        <v>2093</v>
      </c>
      <c r="C40" s="231"/>
      <c r="D40" s="234" t="s">
        <v>2088</v>
      </c>
      <c r="E40" s="234"/>
      <c r="F40" s="234"/>
    </row>
    <row r="41" spans="2:8" ht="15" customHeight="1" x14ac:dyDescent="0.2">
      <c r="B41" s="231" t="s">
        <v>77</v>
      </c>
      <c r="C41" s="231"/>
      <c r="D41" s="234" t="s">
        <v>2094</v>
      </c>
      <c r="E41" s="234"/>
      <c r="F41" s="234"/>
    </row>
    <row r="42" spans="2:8" ht="15" customHeight="1" x14ac:dyDescent="0.2">
      <c r="B42" s="238" t="s">
        <v>2095</v>
      </c>
      <c r="C42" s="238"/>
      <c r="D42" s="239" t="s">
        <v>2096</v>
      </c>
      <c r="E42" s="239"/>
      <c r="F42" s="239"/>
      <c r="G42" s="230"/>
      <c r="H42" s="230"/>
    </row>
    <row r="43" spans="2:8" ht="33.75" customHeight="1" x14ac:dyDescent="0.2">
      <c r="B43" s="238" t="s">
        <v>2097</v>
      </c>
      <c r="C43" s="238"/>
      <c r="D43" s="251" t="s">
        <v>2098</v>
      </c>
      <c r="E43" s="251"/>
      <c r="F43" s="251"/>
      <c r="G43" s="230"/>
      <c r="H43" s="230"/>
    </row>
    <row r="44" spans="2:8" ht="24.75" customHeight="1" x14ac:dyDescent="0.2">
      <c r="B44" s="238" t="s">
        <v>2099</v>
      </c>
      <c r="C44" s="238"/>
      <c r="D44" s="251" t="s">
        <v>2100</v>
      </c>
      <c r="E44" s="251"/>
      <c r="F44" s="251"/>
      <c r="G44" s="230"/>
      <c r="H44" s="230"/>
    </row>
    <row r="45" spans="2:8" ht="27.75" customHeight="1" x14ac:dyDescent="0.2">
      <c r="B45" s="231" t="s">
        <v>2101</v>
      </c>
      <c r="C45" s="231"/>
      <c r="D45" s="252" t="s">
        <v>2102</v>
      </c>
      <c r="E45" s="252"/>
      <c r="F45" s="252"/>
    </row>
    <row r="46" spans="2:8" ht="26.25" customHeight="1" x14ac:dyDescent="0.2">
      <c r="B46" s="236" t="s">
        <v>2103</v>
      </c>
      <c r="C46" s="237"/>
      <c r="D46" s="251" t="s">
        <v>2104</v>
      </c>
      <c r="E46" s="251"/>
      <c r="F46" s="251"/>
    </row>
    <row r="47" spans="2:8" ht="16.5" customHeight="1" x14ac:dyDescent="0.2">
      <c r="B47" s="236" t="s">
        <v>2105</v>
      </c>
      <c r="C47" s="237"/>
      <c r="D47" s="251" t="s">
        <v>2106</v>
      </c>
      <c r="E47" s="251"/>
      <c r="F47" s="251"/>
    </row>
    <row r="48" spans="2:8" ht="27.75" customHeight="1" x14ac:dyDescent="0.2">
      <c r="B48" s="236" t="s">
        <v>2107</v>
      </c>
      <c r="C48" s="237"/>
      <c r="D48" s="251" t="s">
        <v>2108</v>
      </c>
      <c r="E48" s="251"/>
      <c r="F48" s="251"/>
    </row>
  </sheetData>
  <mergeCells count="92">
    <mergeCell ref="B48:C48"/>
    <mergeCell ref="D48:F48"/>
    <mergeCell ref="B45:C45"/>
    <mergeCell ref="D45:F45"/>
    <mergeCell ref="B46:C46"/>
    <mergeCell ref="D46:F46"/>
    <mergeCell ref="B47:C47"/>
    <mergeCell ref="D47:F47"/>
    <mergeCell ref="B42:C42"/>
    <mergeCell ref="D42:F42"/>
    <mergeCell ref="B43:C43"/>
    <mergeCell ref="D43:F43"/>
    <mergeCell ref="B44:C44"/>
    <mergeCell ref="D44:F44"/>
    <mergeCell ref="B39:C39"/>
    <mergeCell ref="D39:F39"/>
    <mergeCell ref="B40:C40"/>
    <mergeCell ref="D40:F40"/>
    <mergeCell ref="B41:C41"/>
    <mergeCell ref="D41:F41"/>
    <mergeCell ref="B36:C36"/>
    <mergeCell ref="D36:F36"/>
    <mergeCell ref="B37:C37"/>
    <mergeCell ref="D37:F37"/>
    <mergeCell ref="B38:C38"/>
    <mergeCell ref="D38:F38"/>
    <mergeCell ref="B33:C33"/>
    <mergeCell ref="D33:F33"/>
    <mergeCell ref="B34:C34"/>
    <mergeCell ref="D34:F34"/>
    <mergeCell ref="B35:C35"/>
    <mergeCell ref="D35:F35"/>
    <mergeCell ref="B30:C30"/>
    <mergeCell ref="D30:F30"/>
    <mergeCell ref="B31:C31"/>
    <mergeCell ref="D31:F31"/>
    <mergeCell ref="B32:C32"/>
    <mergeCell ref="D32:F32"/>
    <mergeCell ref="B27:C27"/>
    <mergeCell ref="D27:F27"/>
    <mergeCell ref="B28:C28"/>
    <mergeCell ref="D28:F28"/>
    <mergeCell ref="B29:C29"/>
    <mergeCell ref="D29:F29"/>
    <mergeCell ref="B24:C24"/>
    <mergeCell ref="D24:F24"/>
    <mergeCell ref="B25:C25"/>
    <mergeCell ref="D25:F25"/>
    <mergeCell ref="B26:C26"/>
    <mergeCell ref="D26:F26"/>
    <mergeCell ref="B21:C21"/>
    <mergeCell ref="D21:F21"/>
    <mergeCell ref="B22:C22"/>
    <mergeCell ref="D22:F22"/>
    <mergeCell ref="B23:C23"/>
    <mergeCell ref="D23:F23"/>
    <mergeCell ref="B18:C18"/>
    <mergeCell ref="D18:F18"/>
    <mergeCell ref="B19:C19"/>
    <mergeCell ref="D19:F19"/>
    <mergeCell ref="B20:C20"/>
    <mergeCell ref="D20:F20"/>
    <mergeCell ref="B15:C15"/>
    <mergeCell ref="D15:F15"/>
    <mergeCell ref="B16:C16"/>
    <mergeCell ref="D16:F16"/>
    <mergeCell ref="B17:C17"/>
    <mergeCell ref="D17:F17"/>
    <mergeCell ref="B12:C12"/>
    <mergeCell ref="D12:F12"/>
    <mergeCell ref="B13:C13"/>
    <mergeCell ref="D13:F13"/>
    <mergeCell ref="B14:C14"/>
    <mergeCell ref="D14:F14"/>
    <mergeCell ref="B9:C9"/>
    <mergeCell ref="D9:F9"/>
    <mergeCell ref="B10:C10"/>
    <mergeCell ref="D10:F10"/>
    <mergeCell ref="B11:C11"/>
    <mergeCell ref="D11:F11"/>
    <mergeCell ref="B6:C6"/>
    <mergeCell ref="D6:F6"/>
    <mergeCell ref="B7:C7"/>
    <mergeCell ref="D7:F7"/>
    <mergeCell ref="B8:C8"/>
    <mergeCell ref="D8:F8"/>
    <mergeCell ref="B1:H1"/>
    <mergeCell ref="B2:F2"/>
    <mergeCell ref="B4:C4"/>
    <mergeCell ref="D4:F4"/>
    <mergeCell ref="B5:C5"/>
    <mergeCell ref="D5:F5"/>
  </mergeCells>
  <printOptions horizontalCentered="1" verticalCentered="1"/>
  <pageMargins left="0.70866141732283472" right="0.70866141732283472" top="0.47244094488188981" bottom="0.62992125984251968" header="0.31496062992125984" footer="0.31496062992125984"/>
  <pageSetup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PDA Integrado</vt:lpstr>
      <vt:lpstr>INSTRUCTIVO</vt:lpstr>
      <vt:lpstr>INSTRUCTIVO!Área_de_impresión</vt:lpstr>
      <vt:lpstr>'PDA Integrado'!Área_de_impresión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Cielo Patricia Criollo Obando</dc:creator>
  <cp:lastModifiedBy>Cielo Patricia Criollo Obando</cp:lastModifiedBy>
  <dcterms:created xsi:type="dcterms:W3CDTF">2018-11-02T20:53:43Z</dcterms:created>
  <dcterms:modified xsi:type="dcterms:W3CDTF">2018-11-02T20:54:17Z</dcterms:modified>
</cp:coreProperties>
</file>