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parra\OneDrive - Unidad Nacional de Protección\TRANSPARENCIA\doc para ingresar a la pagina\"/>
    </mc:Choice>
  </mc:AlternateContent>
  <xr:revisionPtr revIDLastSave="1" documentId="8_{252ABC9D-F7B8-4A0D-84EF-FB9EDB98F41B}" xr6:coauthVersionLast="36" xr6:coauthVersionMax="36" xr10:uidLastSave="{2423DE3C-C052-49EA-AE2A-CA570D013856}"/>
  <bookViews>
    <workbookView xWindow="0" yWindow="0" windowWidth="16410" windowHeight="7860" xr2:uid="{EF5CBD95-25E1-4967-8474-AD86432BB2A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2" i="1" l="1"/>
  <c r="O22" i="1"/>
  <c r="N22" i="1"/>
  <c r="M22" i="1"/>
  <c r="M20" i="1" s="1"/>
  <c r="L22" i="1"/>
  <c r="P21" i="1"/>
  <c r="O21" i="1"/>
  <c r="N21" i="1"/>
  <c r="M21" i="1"/>
  <c r="L21" i="1"/>
  <c r="O20" i="1"/>
  <c r="L20" i="1"/>
  <c r="K20" i="1"/>
  <c r="P20" i="1" s="1"/>
  <c r="J20" i="1"/>
  <c r="I20" i="1"/>
  <c r="N20" i="1" s="1"/>
  <c r="H20" i="1"/>
  <c r="G20" i="1"/>
  <c r="F20" i="1"/>
  <c r="K19" i="1"/>
  <c r="P19" i="1" s="1"/>
  <c r="J19" i="1"/>
  <c r="O19" i="1" s="1"/>
  <c r="I19" i="1"/>
  <c r="N19" i="1" s="1"/>
  <c r="H19" i="1"/>
  <c r="G19" i="1"/>
  <c r="F19" i="1"/>
  <c r="P18" i="1"/>
  <c r="O18" i="1"/>
  <c r="N18" i="1"/>
  <c r="M18" i="1"/>
  <c r="M19" i="1" s="1"/>
  <c r="L18" i="1"/>
  <c r="L19" i="1" s="1"/>
  <c r="K17" i="1"/>
  <c r="P17" i="1" s="1"/>
  <c r="J17" i="1"/>
  <c r="O17" i="1" s="1"/>
  <c r="I17" i="1"/>
  <c r="N17" i="1" s="1"/>
  <c r="H17" i="1"/>
  <c r="G17" i="1"/>
  <c r="F17" i="1"/>
  <c r="P16" i="1"/>
  <c r="O16" i="1"/>
  <c r="N16" i="1"/>
  <c r="M16" i="1"/>
  <c r="L16" i="1"/>
  <c r="P15" i="1"/>
  <c r="O15" i="1"/>
  <c r="N15" i="1"/>
  <c r="M15" i="1"/>
  <c r="M17" i="1" s="1"/>
  <c r="L15" i="1"/>
  <c r="L17" i="1" s="1"/>
  <c r="O14" i="1"/>
  <c r="K14" i="1"/>
  <c r="P14" i="1" s="1"/>
  <c r="J14" i="1"/>
  <c r="I14" i="1"/>
  <c r="N14" i="1" s="1"/>
  <c r="H14" i="1"/>
  <c r="G14" i="1"/>
  <c r="F14" i="1"/>
  <c r="M13" i="1"/>
  <c r="L13" i="1"/>
  <c r="M12" i="1"/>
  <c r="L12" i="1"/>
  <c r="P11" i="1"/>
  <c r="O11" i="1"/>
  <c r="N11" i="1"/>
  <c r="M11" i="1"/>
  <c r="M14" i="1" s="1"/>
  <c r="L11" i="1"/>
  <c r="L14" i="1" s="1"/>
  <c r="K10" i="1"/>
  <c r="P10" i="1" s="1"/>
  <c r="J10" i="1"/>
  <c r="O10" i="1" s="1"/>
  <c r="I10" i="1"/>
  <c r="N10" i="1" s="1"/>
  <c r="H10" i="1"/>
  <c r="G10" i="1"/>
  <c r="F10" i="1"/>
  <c r="P9" i="1"/>
  <c r="O9" i="1"/>
  <c r="N9" i="1"/>
  <c r="M9" i="1"/>
  <c r="M10" i="1" s="1"/>
  <c r="L9" i="1"/>
  <c r="L10" i="1" s="1"/>
  <c r="K8" i="1"/>
  <c r="M7" i="1"/>
  <c r="L7" i="1"/>
  <c r="K7" i="1"/>
  <c r="P7" i="1" s="1"/>
  <c r="J7" i="1"/>
  <c r="O7" i="1" s="1"/>
  <c r="I7" i="1"/>
  <c r="H7" i="1"/>
  <c r="G7" i="1"/>
  <c r="F7" i="1"/>
  <c r="N7" i="1" s="1"/>
  <c r="K6" i="1"/>
  <c r="P6" i="1" s="1"/>
  <c r="J6" i="1"/>
  <c r="M6" i="1" s="1"/>
  <c r="I6" i="1"/>
  <c r="N6" i="1" s="1"/>
  <c r="H6" i="1"/>
  <c r="G6" i="1"/>
  <c r="F6" i="1"/>
  <c r="O6" i="1" s="1"/>
  <c r="L5" i="1"/>
  <c r="K5" i="1"/>
  <c r="P5" i="1" s="1"/>
  <c r="J5" i="1"/>
  <c r="O5" i="1" s="1"/>
  <c r="I5" i="1"/>
  <c r="I8" i="1" s="1"/>
  <c r="H5" i="1"/>
  <c r="H8" i="1" s="1"/>
  <c r="H23" i="1" s="1"/>
  <c r="G5" i="1"/>
  <c r="G8" i="1" s="1"/>
  <c r="G23" i="1" s="1"/>
  <c r="F5" i="1"/>
  <c r="F8" i="1" s="1"/>
  <c r="F23" i="1" s="1"/>
  <c r="P8" i="1" l="1"/>
  <c r="L8" i="1"/>
  <c r="L23" i="1" s="1"/>
  <c r="N8" i="1"/>
  <c r="I23" i="1"/>
  <c r="N23" i="1" s="1"/>
  <c r="J8" i="1"/>
  <c r="M5" i="1"/>
  <c r="M8" i="1" s="1"/>
  <c r="M23" i="1" s="1"/>
  <c r="K23" i="1"/>
  <c r="P23" i="1" s="1"/>
  <c r="N5" i="1"/>
  <c r="L6" i="1"/>
  <c r="O8" i="1" l="1"/>
  <c r="J23" i="1"/>
  <c r="O23" i="1" s="1"/>
</calcChain>
</file>

<file path=xl/sharedStrings.xml><?xml version="1.0" encoding="utf-8"?>
<sst xmlns="http://schemas.openxmlformats.org/spreadsheetml/2006/main" count="90" uniqueCount="48">
  <si>
    <t>UNIDAD NACIONAL DE PROTECCION - UNP EJECUCION ACUMULADA A OCTUBRE DE 2018</t>
  </si>
  <si>
    <t>UNIDAD EJECUTORA: 37-08-00  MES: OCTUBRE DE 2018</t>
  </si>
  <si>
    <t>DESCRIPCION</t>
  </si>
  <si>
    <t>EJECUCION VIGENCIA</t>
  </si>
  <si>
    <t>REZAGO POTENCIAL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</si>
  <si>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</si>
  <si>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</si>
  <si>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</si>
  <si>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</si>
  <si>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</si>
  <si>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</si>
  <si>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</si>
  <si>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</si>
  <si>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</si>
  <si>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</si>
  <si>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</si>
  <si>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</si>
  <si>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</si>
  <si>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</si>
  <si>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</si>
  <si>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</si>
  <si>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</si>
  <si>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</si>
  <si>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</si>
  <si>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</si>
  <si>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</si>
  <si>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</si>
  <si>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</si>
  <si>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</si>
  <si>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</si>
  <si>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</si>
  <si>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</si>
  <si>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</si>
  <si>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</si>
  <si>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</si>
  <si>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</si>
  <si>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GASTOS GENERALES</t>
  </si>
  <si>
    <t>TOTAL GASTOS GENERALES</t>
  </si>
  <si>
    <t>TRANSFERENCIAS CORRIENTES</t>
  </si>
  <si>
    <t>TOTAL TRANSFERENCIAS</t>
  </si>
  <si>
    <t>COMPRA DE BIENES Y SERVICIOS</t>
  </si>
  <si>
    <t>TOTAL COMPRA DE BIENES Y SERVICIOS</t>
  </si>
  <si>
    <t>INVERSION</t>
  </si>
  <si>
    <t>IMPLEMENTACIÓN PROGRAMA DE GESTIÓN DOCUMENTAL NACIONAL</t>
  </si>
  <si>
    <t>IMPLEMENTACIÓN DE LA RUTA DE PROTECCIÓN COLECTIVA DE LA UNP A NIVEL NACIONAL</t>
  </si>
  <si>
    <t>RECURSOS DEL CREDITO EXTERNO PREVIA AUTORIZACION</t>
  </si>
  <si>
    <t xml:space="preserve">TOTAL </t>
  </si>
  <si>
    <t>ELABORO: VANESSA ANDREA PINZON - CONTRATISTA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</si>
</sst>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Border="1"/>
    <xf numFmtId="4" fontId="6" fillId="7" borderId="2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 readingOrder="1"/>
    </xf>
    <xf numFmtId="4" fontId="8" fillId="7" borderId="5" xfId="1" applyNumberFormat="1" applyFont="1" applyFill="1" applyBorder="1" applyAlignment="1">
      <alignment horizontal="center" vertical="center" wrapText="1" readingOrder="1"/>
    </xf>
    <xf numFmtId="4" fontId="8" fillId="7" borderId="2" xfId="1" applyNumberFormat="1" applyFont="1" applyFill="1" applyBorder="1" applyAlignment="1">
      <alignment horizontal="center" vertical="center" wrapText="1" readingOrder="1"/>
    </xf>
    <xf numFmtId="4" fontId="6" fillId="8" borderId="5" xfId="1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vertical="center" wrapText="1" readingOrder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164" fontId="9" fillId="2" borderId="5" xfId="2" applyFont="1" applyFill="1" applyBorder="1" applyAlignment="1">
      <alignment horizontal="right" vertical="center" wrapText="1" readingOrder="1"/>
    </xf>
    <xf numFmtId="4" fontId="10" fillId="2" borderId="5" xfId="1" applyNumberFormat="1" applyFont="1" applyFill="1" applyBorder="1" applyAlignment="1">
      <alignment vertical="center" wrapText="1" readingOrder="1"/>
    </xf>
    <xf numFmtId="10" fontId="11" fillId="0" borderId="5" xfId="3" applyNumberFormat="1" applyFont="1" applyFill="1" applyBorder="1" applyAlignment="1">
      <alignment horizontal="center" vertical="center" wrapText="1"/>
    </xf>
    <xf numFmtId="4" fontId="12" fillId="9" borderId="5" xfId="1" applyNumberFormat="1" applyFont="1" applyFill="1" applyBorder="1" applyAlignment="1">
      <alignment vertical="center" wrapText="1" readingOrder="1"/>
    </xf>
    <xf numFmtId="4" fontId="12" fillId="9" borderId="5" xfId="1" applyNumberFormat="1" applyFont="1" applyFill="1" applyBorder="1" applyAlignment="1">
      <alignment horizontal="center" vertical="center" wrapText="1" readingOrder="1"/>
    </xf>
    <xf numFmtId="10" fontId="11" fillId="9" borderId="5" xfId="3" applyNumberFormat="1" applyFont="1" applyFill="1" applyBorder="1" applyAlignment="1">
      <alignment horizontal="center" vertical="center" wrapText="1"/>
    </xf>
    <xf numFmtId="164" fontId="9" fillId="2" borderId="5" xfId="2" applyFont="1" applyFill="1" applyBorder="1" applyAlignment="1">
      <alignment vertical="center" wrapText="1" readingOrder="1"/>
    </xf>
    <xf numFmtId="164" fontId="9" fillId="2" borderId="5" xfId="2" applyFont="1" applyFill="1" applyBorder="1" applyAlignment="1">
      <alignment vertical="center" readingOrder="1"/>
    </xf>
    <xf numFmtId="4" fontId="9" fillId="9" borderId="5" xfId="1" applyNumberFormat="1" applyFont="1" applyFill="1" applyBorder="1" applyAlignment="1">
      <alignment vertical="center" wrapText="1" readingOrder="1"/>
    </xf>
    <xf numFmtId="4" fontId="9" fillId="9" borderId="5" xfId="1" applyNumberFormat="1" applyFont="1" applyFill="1" applyBorder="1" applyAlignment="1">
      <alignment horizontal="center" vertical="center" wrapText="1" readingOrder="1"/>
    </xf>
    <xf numFmtId="3" fontId="9" fillId="0" borderId="5" xfId="1" applyNumberFormat="1" applyFont="1" applyFill="1" applyBorder="1" applyAlignment="1">
      <alignment horizontal="center" vertical="center" wrapText="1" readingOrder="1"/>
    </xf>
    <xf numFmtId="164" fontId="9" fillId="9" borderId="5" xfId="2" applyFont="1" applyFill="1" applyBorder="1" applyAlignment="1">
      <alignment vertical="center" wrapText="1" readingOrder="1"/>
    </xf>
    <xf numFmtId="4" fontId="12" fillId="0" borderId="5" xfId="1" applyNumberFormat="1" applyFont="1" applyFill="1" applyBorder="1" applyAlignment="1">
      <alignment vertical="center" wrapText="1" readingOrder="1"/>
    </xf>
    <xf numFmtId="4" fontId="12" fillId="0" borderId="5" xfId="1" applyNumberFormat="1" applyFont="1" applyFill="1" applyBorder="1" applyAlignment="1">
      <alignment horizontal="center" vertical="center" wrapText="1" readingOrder="1"/>
    </xf>
    <xf numFmtId="164" fontId="12" fillId="2" borderId="5" xfId="2" applyFont="1" applyFill="1" applyBorder="1" applyAlignment="1">
      <alignment vertical="center" wrapText="1" readingOrder="1"/>
    </xf>
    <xf numFmtId="164" fontId="12" fillId="9" borderId="5" xfId="2" applyFont="1" applyFill="1" applyBorder="1" applyAlignment="1">
      <alignment vertical="top" wrapText="1" readingOrder="1"/>
    </xf>
    <xf numFmtId="164" fontId="4" fillId="0" borderId="0" xfId="0" applyNumberFormat="1" applyFont="1" applyFill="1" applyBorder="1"/>
    <xf numFmtId="4" fontId="13" fillId="0" borderId="0" xfId="1" applyNumberFormat="1" applyFont="1" applyFill="1" applyBorder="1"/>
    <xf numFmtId="4" fontId="14" fillId="0" borderId="0" xfId="1" applyNumberFormat="1" applyFont="1" applyFill="1" applyBorder="1" applyAlignment="1">
      <alignment horizontal="center"/>
    </xf>
    <xf numFmtId="4" fontId="14" fillId="0" borderId="0" xfId="1" applyNumberFormat="1" applyFont="1" applyFill="1" applyBorder="1"/>
    <xf numFmtId="4" fontId="15" fillId="0" borderId="0" xfId="1" applyNumberFormat="1" applyFont="1" applyFill="1" applyBorder="1"/>
    <xf numFmtId="4" fontId="12" fillId="9" borderId="2" xfId="1" applyNumberFormat="1" applyFont="1" applyFill="1" applyBorder="1" applyAlignment="1">
      <alignment horizontal="center" vertical="top" wrapText="1" readingOrder="1"/>
    </xf>
    <xf numFmtId="4" fontId="12" fillId="9" borderId="3" xfId="1" applyNumberFormat="1" applyFont="1" applyFill="1" applyBorder="1" applyAlignment="1">
      <alignment horizontal="center" vertical="top" wrapText="1" readingOrder="1"/>
    </xf>
    <xf numFmtId="4" fontId="12" fillId="9" borderId="4" xfId="1" applyNumberFormat="1" applyFont="1" applyFill="1" applyBorder="1" applyAlignment="1">
      <alignment horizontal="center" vertical="top" wrapText="1" readingOrder="1"/>
    </xf>
    <xf numFmtId="4" fontId="3" fillId="2" borderId="0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7" fillId="5" borderId="2" xfId="1" applyNumberFormat="1" applyFont="1" applyFill="1" applyBorder="1" applyAlignment="1">
      <alignment horizontal="center" vertical="center" wrapText="1" readingOrder="1"/>
    </xf>
    <xf numFmtId="4" fontId="7" fillId="5" borderId="4" xfId="1" applyNumberFormat="1" applyFont="1" applyFill="1" applyBorder="1" applyAlignment="1">
      <alignment horizontal="center" vertical="center" wrapText="1" readingOrder="1"/>
    </xf>
    <xf numFmtId="4" fontId="6" fillId="6" borderId="2" xfId="1" applyNumberFormat="1" applyFont="1" applyFill="1" applyBorder="1" applyAlignment="1">
      <alignment horizontal="center" vertical="center" wrapText="1"/>
    </xf>
    <xf numFmtId="4" fontId="6" fillId="6" borderId="3" xfId="1" applyNumberFormat="1" applyFont="1" applyFill="1" applyBorder="1" applyAlignment="1">
      <alignment horizontal="center" vertical="center" wrapText="1"/>
    </xf>
    <xf numFmtId="4" fontId="6" fillId="6" borderId="4" xfId="1" applyNumberFormat="1" applyFont="1" applyFill="1" applyBorder="1" applyAlignment="1">
      <alignment horizontal="center" vertical="center" wrapText="1"/>
    </xf>
  </cellXfs>
  <cellStyles count="4">
    <cellStyle name="Millares 4 7 2 5" xfId="2" xr:uid="{F16B1D9C-2134-49E1-8B5F-4FDB597AECDB}"/>
    <cellStyle name="Normal" xfId="0" builtinId="0"/>
    <cellStyle name="Normal 2 4" xfId="1" xr:uid="{88CB56D5-47CE-447E-8923-4FE477FE59CA}"/>
    <cellStyle name="Porcentaje 2" xfId="3" xr:uid="{1883370E-8224-40F9-8DDD-20B65AE92E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94F5F-C86B-47F4-8A51-9214F1781E9E}">
  <dimension ref="A1:P25"/>
  <sheetViews>
    <sheetView tabSelected="1" view="pageBreakPreview" zoomScale="90" zoomScaleNormal="100" zoomScaleSheetLayoutView="90" workbookViewId="0">
      <selection sqref="A1:XFD1048576"/>
    </sheetView>
  </sheetViews>
  <sheetFormatPr baseColWidth="10" defaultRowHeight="15" x14ac:dyDescent="0.25"/>
  <cols>
    <col min="1" max="1" width="25.42578125" style="1" customWidth="1"/>
    <col min="2" max="2" width="7.85546875" style="1" customWidth="1"/>
    <col min="3" max="3" width="3.85546875" style="1" customWidth="1"/>
    <col min="4" max="4" width="4.5703125" style="1" customWidth="1"/>
    <col min="5" max="5" width="20.42578125" style="1" bestFit="1" customWidth="1"/>
    <col min="6" max="6" width="15.28515625" style="1" bestFit="1" customWidth="1"/>
    <col min="7" max="7" width="15.28515625" style="1" customWidth="1"/>
    <col min="8" max="12" width="15.28515625" style="1" bestFit="1" customWidth="1"/>
    <col min="13" max="13" width="13.85546875" style="1" bestFit="1" customWidth="1"/>
    <col min="14" max="15" width="10.5703125" style="1" bestFit="1" customWidth="1"/>
    <col min="16" max="16" width="10.7109375" style="1" bestFit="1" customWidth="1"/>
    <col min="17" max="16384" width="11.42578125" style="1"/>
  </cols>
  <sheetData>
    <row r="1" spans="1:16" ht="33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26.2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.75" x14ac:dyDescent="0.25">
      <c r="A3" s="35" t="s">
        <v>2</v>
      </c>
      <c r="B3" s="36"/>
      <c r="C3" s="36"/>
      <c r="D3" s="36"/>
      <c r="E3" s="37"/>
      <c r="F3" s="38" t="s">
        <v>3</v>
      </c>
      <c r="G3" s="39"/>
      <c r="H3" s="39"/>
      <c r="I3" s="39"/>
      <c r="J3" s="39"/>
      <c r="K3" s="40"/>
      <c r="L3" s="41" t="s">
        <v>4</v>
      </c>
      <c r="M3" s="42"/>
      <c r="N3" s="43" t="s">
        <v>5</v>
      </c>
      <c r="O3" s="44"/>
      <c r="P3" s="45"/>
    </row>
    <row r="4" spans="1:16" ht="56.25" x14ac:dyDescent="0.25">
      <c r="A4" s="2" t="s">
        <v>6</v>
      </c>
      <c r="B4" s="2" t="s">
        <v>7</v>
      </c>
      <c r="C4" s="2" t="s">
        <v>8</v>
      </c>
      <c r="D4" s="3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2" t="s">
        <v>14</v>
      </c>
      <c r="J4" s="2" t="s">
        <v>15</v>
      </c>
      <c r="K4" s="3" t="s">
        <v>16</v>
      </c>
      <c r="L4" s="4" t="s">
        <v>17</v>
      </c>
      <c r="M4" s="5" t="s">
        <v>18</v>
      </c>
      <c r="N4" s="6" t="s">
        <v>19</v>
      </c>
      <c r="O4" s="6" t="s">
        <v>20</v>
      </c>
      <c r="P4" s="6" t="s">
        <v>21</v>
      </c>
    </row>
    <row r="5" spans="1:16" x14ac:dyDescent="0.25">
      <c r="A5" s="7" t="s">
        <v>22</v>
      </c>
      <c r="B5" s="8" t="s">
        <v>23</v>
      </c>
      <c r="C5" s="8" t="s">
        <v>24</v>
      </c>
      <c r="D5" s="8" t="s">
        <v>25</v>
      </c>
      <c r="E5" s="7" t="s">
        <v>26</v>
      </c>
      <c r="F5" s="9">
        <f t="shared" ref="F5:K5" si="0">F9+F11+F15</f>
        <v>715209000000</v>
      </c>
      <c r="G5" s="9">
        <f t="shared" si="0"/>
        <v>699076253578.22998</v>
      </c>
      <c r="H5" s="9">
        <f t="shared" si="0"/>
        <v>7966746421.7700005</v>
      </c>
      <c r="I5" s="9">
        <f t="shared" si="0"/>
        <v>622120131596.64014</v>
      </c>
      <c r="J5" s="9">
        <f t="shared" si="0"/>
        <v>527820499384.21002</v>
      </c>
      <c r="K5" s="9">
        <f t="shared" si="0"/>
        <v>526296804970.21002</v>
      </c>
      <c r="L5" s="10">
        <f>+I5-J5</f>
        <v>94299632212.430115</v>
      </c>
      <c r="M5" s="10">
        <f>+J5-K5</f>
        <v>1523694414</v>
      </c>
      <c r="N5" s="11">
        <f>I5/F5</f>
        <v>0.86984382410825389</v>
      </c>
      <c r="O5" s="11">
        <f>J5/F5</f>
        <v>0.73799476710193812</v>
      </c>
      <c r="P5" s="11">
        <f>K5/F5</f>
        <v>0.73586434870116291</v>
      </c>
    </row>
    <row r="6" spans="1:16" x14ac:dyDescent="0.25">
      <c r="A6" s="7" t="s">
        <v>22</v>
      </c>
      <c r="B6" s="8" t="s">
        <v>23</v>
      </c>
      <c r="C6" s="8" t="s">
        <v>27</v>
      </c>
      <c r="D6" s="8" t="s">
        <v>28</v>
      </c>
      <c r="E6" s="7" t="s">
        <v>29</v>
      </c>
      <c r="F6" s="9">
        <f t="shared" ref="F6:K6" si="1">F12+F16</f>
        <v>607000000</v>
      </c>
      <c r="G6" s="9">
        <f t="shared" si="1"/>
        <v>607000000</v>
      </c>
      <c r="H6" s="9">
        <f t="shared" si="1"/>
        <v>0</v>
      </c>
      <c r="I6" s="9">
        <f t="shared" si="1"/>
        <v>607000000</v>
      </c>
      <c r="J6" s="9">
        <f t="shared" si="1"/>
        <v>607000000</v>
      </c>
      <c r="K6" s="9">
        <f t="shared" si="1"/>
        <v>607000000</v>
      </c>
      <c r="L6" s="9">
        <f t="shared" ref="L6:M7" si="2">+I6-J6</f>
        <v>0</v>
      </c>
      <c r="M6" s="9">
        <f t="shared" si="2"/>
        <v>0</v>
      </c>
      <c r="N6" s="11">
        <f t="shared" ref="N6:N23" si="3">I6/F6</f>
        <v>1</v>
      </c>
      <c r="O6" s="11">
        <f t="shared" ref="O6:O23" si="4">J6/F6</f>
        <v>1</v>
      </c>
      <c r="P6" s="11">
        <f t="shared" ref="P6:P23" si="5">K6/F6</f>
        <v>1</v>
      </c>
    </row>
    <row r="7" spans="1:16" x14ac:dyDescent="0.25">
      <c r="A7" s="7" t="s">
        <v>22</v>
      </c>
      <c r="B7" s="8" t="s">
        <v>30</v>
      </c>
      <c r="C7" s="8" t="s">
        <v>24</v>
      </c>
      <c r="D7" s="8" t="s">
        <v>31</v>
      </c>
      <c r="E7" s="7" t="s">
        <v>32</v>
      </c>
      <c r="F7" s="9">
        <f t="shared" ref="F7:J7" si="6">F13+F18</f>
        <v>68303000000</v>
      </c>
      <c r="G7" s="9">
        <f t="shared" si="6"/>
        <v>68302999991</v>
      </c>
      <c r="H7" s="9">
        <f t="shared" si="6"/>
        <v>9</v>
      </c>
      <c r="I7" s="9">
        <f t="shared" si="6"/>
        <v>68268845411</v>
      </c>
      <c r="J7" s="9">
        <f t="shared" si="6"/>
        <v>60583952861.519997</v>
      </c>
      <c r="K7" s="9">
        <f>K13+K18</f>
        <v>60583952861.519997</v>
      </c>
      <c r="L7" s="10">
        <f t="shared" si="2"/>
        <v>7684892549.4800034</v>
      </c>
      <c r="M7" s="9">
        <f t="shared" si="2"/>
        <v>0</v>
      </c>
      <c r="N7" s="11">
        <f t="shared" si="3"/>
        <v>0.9994999547750465</v>
      </c>
      <c r="O7" s="11">
        <f t="shared" si="4"/>
        <v>0.88698816833111283</v>
      </c>
      <c r="P7" s="11">
        <f t="shared" si="5"/>
        <v>0.88698816833111283</v>
      </c>
    </row>
    <row r="8" spans="1:16" x14ac:dyDescent="0.25">
      <c r="A8" s="12" t="s">
        <v>33</v>
      </c>
      <c r="B8" s="13"/>
      <c r="C8" s="13"/>
      <c r="D8" s="13"/>
      <c r="E8" s="12"/>
      <c r="F8" s="12">
        <f t="shared" ref="F8:M8" si="7">SUM(F5:F7)</f>
        <v>784119000000</v>
      </c>
      <c r="G8" s="12">
        <f t="shared" si="7"/>
        <v>767986253569.22998</v>
      </c>
      <c r="H8" s="12">
        <f t="shared" si="7"/>
        <v>7966746430.7700005</v>
      </c>
      <c r="I8" s="12">
        <f t="shared" si="7"/>
        <v>690995977007.64014</v>
      </c>
      <c r="J8" s="12">
        <f t="shared" si="7"/>
        <v>589011452245.72998</v>
      </c>
      <c r="K8" s="12">
        <f t="shared" si="7"/>
        <v>587487757831.72998</v>
      </c>
      <c r="L8" s="12">
        <f t="shared" si="7"/>
        <v>101984524761.91013</v>
      </c>
      <c r="M8" s="12">
        <f t="shared" si="7"/>
        <v>1523694414</v>
      </c>
      <c r="N8" s="14">
        <f t="shared" si="3"/>
        <v>0.8812386602131056</v>
      </c>
      <c r="O8" s="14">
        <f t="shared" si="4"/>
        <v>0.75117609985949829</v>
      </c>
      <c r="P8" s="14">
        <f t="shared" si="5"/>
        <v>0.74923290703544998</v>
      </c>
    </row>
    <row r="9" spans="1:16" x14ac:dyDescent="0.25">
      <c r="A9" s="7" t="s">
        <v>34</v>
      </c>
      <c r="B9" s="8" t="s">
        <v>23</v>
      </c>
      <c r="C9" s="8" t="s">
        <v>24</v>
      </c>
      <c r="D9" s="8" t="s">
        <v>25</v>
      </c>
      <c r="E9" s="7" t="s">
        <v>26</v>
      </c>
      <c r="F9" s="15">
        <v>89808000000</v>
      </c>
      <c r="G9" s="15">
        <v>89807999999.399994</v>
      </c>
      <c r="H9" s="15">
        <v>0.60000000000000009</v>
      </c>
      <c r="I9" s="15">
        <v>60039557237.809998</v>
      </c>
      <c r="J9" s="15">
        <v>60013562113.209999</v>
      </c>
      <c r="K9" s="15">
        <v>60013562113.209999</v>
      </c>
      <c r="L9" s="16">
        <f>+I9-J9</f>
        <v>25995124.599998474</v>
      </c>
      <c r="M9" s="16">
        <f>+J9-K9</f>
        <v>0</v>
      </c>
      <c r="N9" s="11">
        <f t="shared" si="3"/>
        <v>0.66853239397169517</v>
      </c>
      <c r="O9" s="11">
        <f t="shared" si="4"/>
        <v>0.66824294175585697</v>
      </c>
      <c r="P9" s="11">
        <f t="shared" si="5"/>
        <v>0.66824294175585697</v>
      </c>
    </row>
    <row r="10" spans="1:16" x14ac:dyDescent="0.25">
      <c r="A10" s="17" t="s">
        <v>35</v>
      </c>
      <c r="B10" s="18"/>
      <c r="C10" s="18"/>
      <c r="D10" s="18"/>
      <c r="E10" s="17"/>
      <c r="F10" s="17">
        <f t="shared" ref="F10:M10" si="8">SUM(F9)</f>
        <v>89808000000</v>
      </c>
      <c r="G10" s="17">
        <f t="shared" si="8"/>
        <v>89807999999.399994</v>
      </c>
      <c r="H10" s="17">
        <f t="shared" si="8"/>
        <v>0.60000000000000009</v>
      </c>
      <c r="I10" s="17">
        <f t="shared" si="8"/>
        <v>60039557237.809998</v>
      </c>
      <c r="J10" s="17">
        <f t="shared" si="8"/>
        <v>60013562113.209999</v>
      </c>
      <c r="K10" s="17">
        <f t="shared" si="8"/>
        <v>60013562113.209999</v>
      </c>
      <c r="L10" s="17">
        <f t="shared" si="8"/>
        <v>25995124.599998474</v>
      </c>
      <c r="M10" s="17">
        <f t="shared" si="8"/>
        <v>0</v>
      </c>
      <c r="N10" s="14">
        <f t="shared" si="3"/>
        <v>0.66853239397169517</v>
      </c>
      <c r="O10" s="14">
        <f t="shared" si="4"/>
        <v>0.66824294175585697</v>
      </c>
      <c r="P10" s="14">
        <f t="shared" si="5"/>
        <v>0.66824294175585697</v>
      </c>
    </row>
    <row r="11" spans="1:16" x14ac:dyDescent="0.25">
      <c r="A11" s="7" t="s">
        <v>36</v>
      </c>
      <c r="B11" s="8" t="s">
        <v>23</v>
      </c>
      <c r="C11" s="8" t="s">
        <v>24</v>
      </c>
      <c r="D11" s="8" t="s">
        <v>25</v>
      </c>
      <c r="E11" s="7" t="s">
        <v>26</v>
      </c>
      <c r="F11" s="15">
        <v>615073000000</v>
      </c>
      <c r="G11" s="15">
        <v>598940253578.82996</v>
      </c>
      <c r="H11" s="15">
        <v>7966746421.1700001</v>
      </c>
      <c r="I11" s="15">
        <v>551752809689.83008</v>
      </c>
      <c r="J11" s="15">
        <v>457479172602</v>
      </c>
      <c r="K11" s="15">
        <v>455955478188</v>
      </c>
      <c r="L11" s="10">
        <f t="shared" ref="L11:M13" si="9">+I11-J11</f>
        <v>94273637087.830078</v>
      </c>
      <c r="M11" s="10">
        <f t="shared" si="9"/>
        <v>1523694414</v>
      </c>
      <c r="N11" s="11">
        <f t="shared" si="3"/>
        <v>0.89705256073641682</v>
      </c>
      <c r="O11" s="11">
        <f t="shared" si="4"/>
        <v>0.7437802872211916</v>
      </c>
      <c r="P11" s="11">
        <f t="shared" si="5"/>
        <v>0.74130302937700077</v>
      </c>
    </row>
    <row r="12" spans="1:16" hidden="1" x14ac:dyDescent="0.25">
      <c r="A12" s="7" t="s">
        <v>36</v>
      </c>
      <c r="B12" s="8" t="s">
        <v>23</v>
      </c>
      <c r="C12" s="8" t="s">
        <v>27</v>
      </c>
      <c r="D12" s="19">
        <v>11</v>
      </c>
      <c r="E12" s="7" t="s">
        <v>29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6">
        <f t="shared" si="9"/>
        <v>0</v>
      </c>
      <c r="M12" s="16">
        <f t="shared" si="9"/>
        <v>0</v>
      </c>
      <c r="N12" s="11">
        <v>0</v>
      </c>
      <c r="O12" s="11">
        <v>0</v>
      </c>
      <c r="P12" s="11">
        <v>0</v>
      </c>
    </row>
    <row r="13" spans="1:16" hidden="1" x14ac:dyDescent="0.25">
      <c r="A13" s="7" t="s">
        <v>36</v>
      </c>
      <c r="B13" s="8" t="s">
        <v>30</v>
      </c>
      <c r="C13" s="8" t="s">
        <v>24</v>
      </c>
      <c r="D13" s="8" t="s">
        <v>31</v>
      </c>
      <c r="E13" s="7" t="s">
        <v>32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f t="shared" si="9"/>
        <v>0</v>
      </c>
      <c r="M13" s="16">
        <f t="shared" si="9"/>
        <v>0</v>
      </c>
      <c r="N13" s="11">
        <v>0</v>
      </c>
      <c r="O13" s="11">
        <v>0</v>
      </c>
      <c r="P13" s="11">
        <v>0</v>
      </c>
    </row>
    <row r="14" spans="1:16" x14ac:dyDescent="0.25">
      <c r="A14" s="17" t="s">
        <v>37</v>
      </c>
      <c r="B14" s="18"/>
      <c r="C14" s="18"/>
      <c r="D14" s="18"/>
      <c r="E14" s="17"/>
      <c r="F14" s="17">
        <f t="shared" ref="F14:M14" si="10">SUM(F11:F13)</f>
        <v>615073000000</v>
      </c>
      <c r="G14" s="17">
        <f t="shared" si="10"/>
        <v>598940253578.82996</v>
      </c>
      <c r="H14" s="17">
        <f t="shared" si="10"/>
        <v>7966746421.1700001</v>
      </c>
      <c r="I14" s="17">
        <f t="shared" si="10"/>
        <v>551752809689.83008</v>
      </c>
      <c r="J14" s="17">
        <f t="shared" si="10"/>
        <v>457479172602</v>
      </c>
      <c r="K14" s="17">
        <f t="shared" si="10"/>
        <v>455955478188</v>
      </c>
      <c r="L14" s="17">
        <f t="shared" si="10"/>
        <v>94273637087.830078</v>
      </c>
      <c r="M14" s="17">
        <f t="shared" si="10"/>
        <v>1523694414</v>
      </c>
      <c r="N14" s="14">
        <f>I14/F14</f>
        <v>0.89705256073641682</v>
      </c>
      <c r="O14" s="14">
        <f>J14/F14</f>
        <v>0.7437802872211916</v>
      </c>
      <c r="P14" s="14">
        <f t="shared" si="5"/>
        <v>0.74130302937700077</v>
      </c>
    </row>
    <row r="15" spans="1:16" x14ac:dyDescent="0.25">
      <c r="A15" s="7" t="s">
        <v>38</v>
      </c>
      <c r="B15" s="8" t="s">
        <v>23</v>
      </c>
      <c r="C15" s="8" t="s">
        <v>24</v>
      </c>
      <c r="D15" s="19">
        <v>10</v>
      </c>
      <c r="E15" s="7" t="s">
        <v>26</v>
      </c>
      <c r="F15" s="15">
        <v>10328000000</v>
      </c>
      <c r="G15" s="15">
        <v>10328000000</v>
      </c>
      <c r="H15" s="15">
        <v>0</v>
      </c>
      <c r="I15" s="15">
        <v>10327764669</v>
      </c>
      <c r="J15" s="15">
        <v>10327764669</v>
      </c>
      <c r="K15" s="15">
        <v>10327764669</v>
      </c>
      <c r="L15" s="16">
        <f t="shared" ref="L15:M16" si="11">+I15-J15</f>
        <v>0</v>
      </c>
      <c r="M15" s="16">
        <f t="shared" si="11"/>
        <v>0</v>
      </c>
      <c r="N15" s="11">
        <f t="shared" si="3"/>
        <v>0.99997721427188224</v>
      </c>
      <c r="O15" s="11">
        <f t="shared" si="4"/>
        <v>0.99997721427188224</v>
      </c>
      <c r="P15" s="11">
        <f t="shared" si="5"/>
        <v>0.99997721427188224</v>
      </c>
    </row>
    <row r="16" spans="1:16" x14ac:dyDescent="0.25">
      <c r="A16" s="7" t="s">
        <v>38</v>
      </c>
      <c r="B16" s="8" t="s">
        <v>23</v>
      </c>
      <c r="C16" s="8" t="s">
        <v>27</v>
      </c>
      <c r="D16" s="19">
        <v>11</v>
      </c>
      <c r="E16" s="7" t="s">
        <v>29</v>
      </c>
      <c r="F16" s="15">
        <v>607000000</v>
      </c>
      <c r="G16" s="15">
        <v>607000000</v>
      </c>
      <c r="H16" s="15">
        <v>0</v>
      </c>
      <c r="I16" s="15">
        <v>607000000</v>
      </c>
      <c r="J16" s="15">
        <v>607000000</v>
      </c>
      <c r="K16" s="15">
        <v>607000000</v>
      </c>
      <c r="L16" s="16">
        <f t="shared" si="11"/>
        <v>0</v>
      </c>
      <c r="M16" s="16">
        <f t="shared" si="11"/>
        <v>0</v>
      </c>
      <c r="N16" s="11">
        <f t="shared" si="3"/>
        <v>1</v>
      </c>
      <c r="O16" s="11">
        <f t="shared" si="4"/>
        <v>1</v>
      </c>
      <c r="P16" s="11">
        <f t="shared" si="5"/>
        <v>1</v>
      </c>
    </row>
    <row r="17" spans="1:16" x14ac:dyDescent="0.25">
      <c r="A17" s="17" t="s">
        <v>39</v>
      </c>
      <c r="B17" s="18"/>
      <c r="C17" s="18"/>
      <c r="D17" s="18"/>
      <c r="E17" s="17"/>
      <c r="F17" s="20">
        <f t="shared" ref="F17:K17" si="12">SUM(F15:F16)</f>
        <v>10935000000</v>
      </c>
      <c r="G17" s="20">
        <f t="shared" si="12"/>
        <v>10935000000</v>
      </c>
      <c r="H17" s="20">
        <f t="shared" si="12"/>
        <v>0</v>
      </c>
      <c r="I17" s="20">
        <f t="shared" si="12"/>
        <v>10934764669</v>
      </c>
      <c r="J17" s="20">
        <f t="shared" si="12"/>
        <v>10934764669</v>
      </c>
      <c r="K17" s="20">
        <f t="shared" si="12"/>
        <v>10934764669</v>
      </c>
      <c r="L17" s="20">
        <f>SUM(L15:L16)</f>
        <v>0</v>
      </c>
      <c r="M17" s="20">
        <f>SUM(M15:M16)</f>
        <v>0</v>
      </c>
      <c r="N17" s="14">
        <f t="shared" si="3"/>
        <v>0.99997847910379511</v>
      </c>
      <c r="O17" s="14">
        <f t="shared" si="4"/>
        <v>0.99997847910379511</v>
      </c>
      <c r="P17" s="14">
        <f t="shared" si="5"/>
        <v>0.99997847910379511</v>
      </c>
    </row>
    <row r="18" spans="1:16" x14ac:dyDescent="0.25">
      <c r="A18" s="7" t="s">
        <v>40</v>
      </c>
      <c r="B18" s="8" t="s">
        <v>30</v>
      </c>
      <c r="C18" s="8" t="s">
        <v>24</v>
      </c>
      <c r="D18" s="8" t="s">
        <v>31</v>
      </c>
      <c r="E18" s="7" t="s">
        <v>32</v>
      </c>
      <c r="F18" s="16">
        <v>68303000000</v>
      </c>
      <c r="G18" s="16">
        <v>68302999991</v>
      </c>
      <c r="H18" s="16">
        <v>9</v>
      </c>
      <c r="I18" s="16">
        <v>68268845411</v>
      </c>
      <c r="J18" s="16">
        <v>60583952861.519997</v>
      </c>
      <c r="K18" s="16">
        <v>60583952861.519997</v>
      </c>
      <c r="L18" s="10">
        <f t="shared" ref="L18:M18" si="13">+I18-J18</f>
        <v>7684892549.4800034</v>
      </c>
      <c r="M18" s="16">
        <f t="shared" si="13"/>
        <v>0</v>
      </c>
      <c r="N18" s="11">
        <f t="shared" si="3"/>
        <v>0.9994999547750465</v>
      </c>
      <c r="O18" s="11">
        <f t="shared" si="4"/>
        <v>0.88698816833111283</v>
      </c>
      <c r="P18" s="11">
        <f t="shared" si="5"/>
        <v>0.88698816833111283</v>
      </c>
    </row>
    <row r="19" spans="1:16" ht="22.5" x14ac:dyDescent="0.25">
      <c r="A19" s="17" t="s">
        <v>41</v>
      </c>
      <c r="B19" s="18"/>
      <c r="C19" s="18"/>
      <c r="D19" s="18"/>
      <c r="E19" s="17"/>
      <c r="F19" s="20">
        <f t="shared" ref="F19:M19" si="14">SUM(F18)</f>
        <v>68303000000</v>
      </c>
      <c r="G19" s="20">
        <f t="shared" si="14"/>
        <v>68302999991</v>
      </c>
      <c r="H19" s="20">
        <f t="shared" si="14"/>
        <v>9</v>
      </c>
      <c r="I19" s="20">
        <f t="shared" si="14"/>
        <v>68268845411</v>
      </c>
      <c r="J19" s="20">
        <f t="shared" si="14"/>
        <v>60583952861.519997</v>
      </c>
      <c r="K19" s="20">
        <f t="shared" si="14"/>
        <v>60583952861.519997</v>
      </c>
      <c r="L19" s="20">
        <f t="shared" si="14"/>
        <v>7684892549.4800034</v>
      </c>
      <c r="M19" s="20">
        <f t="shared" si="14"/>
        <v>0</v>
      </c>
      <c r="N19" s="14">
        <f t="shared" si="3"/>
        <v>0.9994999547750465</v>
      </c>
      <c r="O19" s="14">
        <f t="shared" si="4"/>
        <v>0.88698816833111283</v>
      </c>
      <c r="P19" s="14">
        <f t="shared" si="5"/>
        <v>0.88698816833111283</v>
      </c>
    </row>
    <row r="20" spans="1:16" x14ac:dyDescent="0.25">
      <c r="A20" s="21" t="s">
        <v>42</v>
      </c>
      <c r="B20" s="22" t="s">
        <v>23</v>
      </c>
      <c r="C20" s="22" t="s">
        <v>24</v>
      </c>
      <c r="D20" s="22" t="s">
        <v>28</v>
      </c>
      <c r="E20" s="21" t="s">
        <v>29</v>
      </c>
      <c r="F20" s="23">
        <f t="shared" ref="F20:M20" si="15">SUM(F21:F22)</f>
        <v>2000000000</v>
      </c>
      <c r="G20" s="23">
        <f t="shared" si="15"/>
        <v>1148000000</v>
      </c>
      <c r="H20" s="23">
        <f t="shared" si="15"/>
        <v>0</v>
      </c>
      <c r="I20" s="23">
        <f t="shared" si="15"/>
        <v>1148000000</v>
      </c>
      <c r="J20" s="23">
        <f t="shared" si="15"/>
        <v>314900000</v>
      </c>
      <c r="K20" s="23">
        <f t="shared" si="15"/>
        <v>314900000</v>
      </c>
      <c r="L20" s="23">
        <f>SUM(L21:L22)</f>
        <v>833100000</v>
      </c>
      <c r="M20" s="23">
        <f t="shared" si="15"/>
        <v>0</v>
      </c>
      <c r="N20" s="11">
        <f t="shared" si="3"/>
        <v>0.57399999999999995</v>
      </c>
      <c r="O20" s="11">
        <f t="shared" si="4"/>
        <v>0.15745000000000001</v>
      </c>
      <c r="P20" s="11">
        <f t="shared" si="5"/>
        <v>0.15745000000000001</v>
      </c>
    </row>
    <row r="21" spans="1:16" ht="22.5" x14ac:dyDescent="0.25">
      <c r="A21" s="7" t="s">
        <v>43</v>
      </c>
      <c r="B21" s="8" t="s">
        <v>23</v>
      </c>
      <c r="C21" s="8" t="s">
        <v>24</v>
      </c>
      <c r="D21" s="8" t="s">
        <v>28</v>
      </c>
      <c r="E21" s="7" t="s">
        <v>29</v>
      </c>
      <c r="F21" s="15">
        <v>968000000</v>
      </c>
      <c r="G21" s="15">
        <v>968000000</v>
      </c>
      <c r="H21" s="15">
        <v>0</v>
      </c>
      <c r="I21" s="15">
        <v>968000000</v>
      </c>
      <c r="J21" s="15">
        <v>134900000</v>
      </c>
      <c r="K21" s="15">
        <v>134900000</v>
      </c>
      <c r="L21" s="15">
        <f>+I21-J21</f>
        <v>833100000</v>
      </c>
      <c r="M21" s="15">
        <f t="shared" ref="M21:M22" si="16">+J21-K21</f>
        <v>0</v>
      </c>
      <c r="N21" s="11">
        <f t="shared" si="3"/>
        <v>1</v>
      </c>
      <c r="O21" s="11">
        <f t="shared" si="4"/>
        <v>0.13935950413223142</v>
      </c>
      <c r="P21" s="11">
        <f t="shared" si="5"/>
        <v>0.13935950413223142</v>
      </c>
    </row>
    <row r="22" spans="1:16" ht="33.75" x14ac:dyDescent="0.25">
      <c r="A22" s="7" t="s">
        <v>44</v>
      </c>
      <c r="B22" s="8" t="s">
        <v>23</v>
      </c>
      <c r="C22" s="8" t="s">
        <v>24</v>
      </c>
      <c r="D22" s="19">
        <v>13</v>
      </c>
      <c r="E22" s="7" t="s">
        <v>45</v>
      </c>
      <c r="F22" s="15">
        <v>1032000000</v>
      </c>
      <c r="G22" s="15">
        <v>180000000</v>
      </c>
      <c r="H22" s="15">
        <v>0</v>
      </c>
      <c r="I22" s="15">
        <v>180000000</v>
      </c>
      <c r="J22" s="15">
        <v>180000000</v>
      </c>
      <c r="K22" s="15">
        <v>180000000</v>
      </c>
      <c r="L22" s="15">
        <f>+I22-J22</f>
        <v>0</v>
      </c>
      <c r="M22" s="15">
        <f t="shared" si="16"/>
        <v>0</v>
      </c>
      <c r="N22" s="11">
        <f t="shared" si="3"/>
        <v>0.1744186046511628</v>
      </c>
      <c r="O22" s="11">
        <f t="shared" si="4"/>
        <v>0.1744186046511628</v>
      </c>
      <c r="P22" s="11">
        <f t="shared" si="5"/>
        <v>0.1744186046511628</v>
      </c>
    </row>
    <row r="23" spans="1:16" x14ac:dyDescent="0.25">
      <c r="A23" s="30" t="s">
        <v>46</v>
      </c>
      <c r="B23" s="31"/>
      <c r="C23" s="31"/>
      <c r="D23" s="31"/>
      <c r="E23" s="32"/>
      <c r="F23" s="24">
        <f t="shared" ref="F23:M23" si="17">F8+F20</f>
        <v>786119000000</v>
      </c>
      <c r="G23" s="24">
        <f t="shared" si="17"/>
        <v>769134253569.22998</v>
      </c>
      <c r="H23" s="24">
        <f t="shared" si="17"/>
        <v>7966746430.7700005</v>
      </c>
      <c r="I23" s="24">
        <f t="shared" si="17"/>
        <v>692143977007.64014</v>
      </c>
      <c r="J23" s="24">
        <f t="shared" si="17"/>
        <v>589326352245.72998</v>
      </c>
      <c r="K23" s="24">
        <f t="shared" si="17"/>
        <v>587802657831.72998</v>
      </c>
      <c r="L23" s="24">
        <f>L8+L20</f>
        <v>102817624761.91013</v>
      </c>
      <c r="M23" s="24">
        <f t="shared" si="17"/>
        <v>1523694414</v>
      </c>
      <c r="N23" s="14">
        <f t="shared" si="3"/>
        <v>0.88045700079458722</v>
      </c>
      <c r="O23" s="14">
        <f t="shared" si="4"/>
        <v>0.7496655751174186</v>
      </c>
      <c r="P23" s="14">
        <f t="shared" si="5"/>
        <v>0.74772732605588976</v>
      </c>
    </row>
    <row r="24" spans="1:16" x14ac:dyDescent="0.25">
      <c r="L24" s="25"/>
      <c r="M24" s="25"/>
    </row>
    <row r="25" spans="1:16" s="28" customFormat="1" ht="12.75" x14ac:dyDescent="0.2">
      <c r="A25" s="26" t="s">
        <v>47</v>
      </c>
      <c r="B25" s="27"/>
      <c r="C25" s="27"/>
      <c r="E25" s="29"/>
    </row>
  </sheetData>
  <mergeCells count="7">
    <mergeCell ref="A23:E23"/>
    <mergeCell ref="A1:P1"/>
    <mergeCell ref="A2:P2"/>
    <mergeCell ref="A3:E3"/>
    <mergeCell ref="F3:K3"/>
    <mergeCell ref="L3:M3"/>
    <mergeCell ref="N3:P3"/>
  </mergeCells>
  <pageMargins left="0.7" right="0.7" top="0.75" bottom="0.75" header="0.3" footer="0.3"/>
  <pageSetup paperSize="41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Berenice Parra Parraga</dc:creator>
  <cp:lastModifiedBy>Maria Berenice Parra Parraga</cp:lastModifiedBy>
  <dcterms:created xsi:type="dcterms:W3CDTF">2019-02-28T22:49:37Z</dcterms:created>
  <dcterms:modified xsi:type="dcterms:W3CDTF">2019-03-04T15:15:05Z</dcterms:modified>
</cp:coreProperties>
</file>