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jandrobecerra/Desktop/ejecucion acumulada jul - nov/"/>
    </mc:Choice>
  </mc:AlternateContent>
  <xr:revisionPtr revIDLastSave="0" documentId="8_{A722DB4A-0F71-6B41-9CCF-C77E2693FBB9}" xr6:coauthVersionLast="45" xr6:coauthVersionMax="45" xr10:uidLastSave="{00000000-0000-0000-0000-000000000000}"/>
  <bookViews>
    <workbookView xWindow="240" yWindow="460" windowWidth="28460" windowHeight="15780" firstSheet="5" activeTab="5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OCTUBRE 2019" sheetId="2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5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 localSheetId="5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 localSheetId="5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 localSheetId="5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 localSheetId="5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 localSheetId="5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 localSheetId="5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 localSheetId="5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 localSheetId="5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 localSheetId="5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 localSheetId="5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 localSheetId="5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 localSheetId="5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24" l="1"/>
  <c r="O24" i="24"/>
  <c r="N24" i="24"/>
  <c r="K23" i="24"/>
  <c r="J23" i="24"/>
  <c r="M23" i="24" s="1"/>
  <c r="I23" i="24"/>
  <c r="N23" i="24" s="1"/>
  <c r="H23" i="24"/>
  <c r="G23" i="24"/>
  <c r="F23" i="24"/>
  <c r="O23" i="24" s="1"/>
  <c r="K22" i="24"/>
  <c r="J22" i="24"/>
  <c r="I22" i="24"/>
  <c r="H22" i="24"/>
  <c r="G22" i="24"/>
  <c r="F22" i="24"/>
  <c r="N22" i="24" s="1"/>
  <c r="P21" i="24"/>
  <c r="O21" i="24"/>
  <c r="N21" i="24"/>
  <c r="M21" i="24"/>
  <c r="L21" i="24"/>
  <c r="P20" i="24"/>
  <c r="O20" i="24"/>
  <c r="N20" i="24"/>
  <c r="M20" i="24"/>
  <c r="L20" i="24"/>
  <c r="P19" i="24"/>
  <c r="O19" i="24"/>
  <c r="N19" i="24"/>
  <c r="M19" i="24"/>
  <c r="L19" i="24"/>
  <c r="L22" i="24" s="1"/>
  <c r="K18" i="24"/>
  <c r="J18" i="24"/>
  <c r="I18" i="24"/>
  <c r="H18" i="24"/>
  <c r="G18" i="24"/>
  <c r="F18" i="24"/>
  <c r="P18" i="24" s="1"/>
  <c r="P17" i="24"/>
  <c r="O17" i="24"/>
  <c r="N17" i="24"/>
  <c r="M17" i="24"/>
  <c r="M18" i="24" s="1"/>
  <c r="L17" i="24"/>
  <c r="L18" i="24" s="1"/>
  <c r="K16" i="24"/>
  <c r="P16" i="24" s="1"/>
  <c r="J16" i="24"/>
  <c r="I16" i="24"/>
  <c r="H16" i="24"/>
  <c r="G16" i="24"/>
  <c r="F16" i="24"/>
  <c r="P15" i="24"/>
  <c r="O15" i="24"/>
  <c r="N15" i="24"/>
  <c r="M15" i="24"/>
  <c r="L15" i="24"/>
  <c r="P14" i="24"/>
  <c r="O14" i="24"/>
  <c r="N14" i="24"/>
  <c r="M14" i="24"/>
  <c r="L14" i="24"/>
  <c r="L16" i="24" s="1"/>
  <c r="K13" i="24"/>
  <c r="P13" i="24" s="1"/>
  <c r="J13" i="24"/>
  <c r="I13" i="24"/>
  <c r="N13" i="24" s="1"/>
  <c r="H13" i="24"/>
  <c r="G13" i="24"/>
  <c r="F13" i="24"/>
  <c r="P12" i="24"/>
  <c r="O12" i="24"/>
  <c r="N12" i="24"/>
  <c r="M12" i="24"/>
  <c r="L12" i="24"/>
  <c r="P11" i="24"/>
  <c r="O11" i="24"/>
  <c r="N11" i="24"/>
  <c r="M11" i="24"/>
  <c r="M13" i="24" s="1"/>
  <c r="L11" i="24"/>
  <c r="L13" i="24" s="1"/>
  <c r="K10" i="24"/>
  <c r="J10" i="24"/>
  <c r="I10" i="24"/>
  <c r="H10" i="24"/>
  <c r="G10" i="24"/>
  <c r="F10" i="24"/>
  <c r="P9" i="24"/>
  <c r="O9" i="24"/>
  <c r="N9" i="24"/>
  <c r="M9" i="24"/>
  <c r="M10" i="24" s="1"/>
  <c r="L9" i="24"/>
  <c r="L10" i="24" s="1"/>
  <c r="K7" i="24"/>
  <c r="J7" i="24"/>
  <c r="I7" i="24"/>
  <c r="H7" i="24"/>
  <c r="G7" i="24"/>
  <c r="F7" i="24"/>
  <c r="K6" i="24"/>
  <c r="J6" i="24"/>
  <c r="I6" i="24"/>
  <c r="N6" i="24" s="1"/>
  <c r="H6" i="24"/>
  <c r="G6" i="24"/>
  <c r="F6" i="24"/>
  <c r="K5" i="24"/>
  <c r="J5" i="24"/>
  <c r="I5" i="24"/>
  <c r="H5" i="24"/>
  <c r="G5" i="24"/>
  <c r="F5" i="24"/>
  <c r="O18" i="24" l="1"/>
  <c r="O7" i="24"/>
  <c r="F8" i="24"/>
  <c r="F25" i="24" s="1"/>
  <c r="L6" i="24"/>
  <c r="L7" i="24"/>
  <c r="N10" i="24"/>
  <c r="O10" i="24"/>
  <c r="L23" i="24"/>
  <c r="P23" i="24"/>
  <c r="O5" i="24"/>
  <c r="O22" i="24"/>
  <c r="P22" i="24"/>
  <c r="M22" i="24"/>
  <c r="P6" i="24"/>
  <c r="P7" i="24"/>
  <c r="M7" i="24"/>
  <c r="N18" i="24"/>
  <c r="O16" i="24"/>
  <c r="G8" i="24"/>
  <c r="G25" i="24" s="1"/>
  <c r="K8" i="24"/>
  <c r="P8" i="24" s="1"/>
  <c r="H8" i="24"/>
  <c r="H25" i="24" s="1"/>
  <c r="M6" i="24"/>
  <c r="I8" i="24"/>
  <c r="I25" i="24" s="1"/>
  <c r="N25" i="24" s="1"/>
  <c r="O6" i="24"/>
  <c r="M16" i="24"/>
  <c r="N16" i="24"/>
  <c r="M5" i="24"/>
  <c r="O13" i="24"/>
  <c r="P10" i="24"/>
  <c r="J8" i="24"/>
  <c r="J25" i="24" s="1"/>
  <c r="O25" i="24" s="1"/>
  <c r="L5" i="24"/>
  <c r="L8" i="24" s="1"/>
  <c r="L25" i="24" s="1"/>
  <c r="K25" i="24"/>
  <c r="P25" i="24" s="1"/>
  <c r="P5" i="24"/>
  <c r="N7" i="24"/>
  <c r="N5" i="24"/>
  <c r="N8" i="24" l="1"/>
  <c r="O8" i="24"/>
  <c r="M8" i="24"/>
  <c r="M25" i="24" s="1"/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J24" i="19"/>
  <c r="I24" i="19"/>
  <c r="H24" i="19"/>
  <c r="G24" i="19"/>
  <c r="F24" i="19"/>
  <c r="K21" i="19"/>
  <c r="J21" i="19"/>
  <c r="I21" i="19"/>
  <c r="H21" i="19"/>
  <c r="G21" i="19"/>
  <c r="F21" i="19"/>
  <c r="K20" i="19"/>
  <c r="J20" i="19"/>
  <c r="I20" i="19"/>
  <c r="H20" i="19"/>
  <c r="G20" i="19"/>
  <c r="F20" i="19"/>
  <c r="K19" i="19"/>
  <c r="J19" i="19"/>
  <c r="I19" i="19"/>
  <c r="H19" i="19"/>
  <c r="G19" i="19"/>
  <c r="F19" i="19"/>
  <c r="K17" i="19"/>
  <c r="K18" i="19" s="1"/>
  <c r="J17" i="19"/>
  <c r="J18" i="19" s="1"/>
  <c r="I17" i="19"/>
  <c r="L17" i="19" s="1"/>
  <c r="L18" i="19" s="1"/>
  <c r="H17" i="19"/>
  <c r="H7" i="19" s="1"/>
  <c r="G17" i="19"/>
  <c r="G18" i="19" s="1"/>
  <c r="F17" i="19"/>
  <c r="F18" i="19" s="1"/>
  <c r="K15" i="19"/>
  <c r="J15" i="19"/>
  <c r="M15" i="19" s="1"/>
  <c r="I15" i="19"/>
  <c r="H15" i="19"/>
  <c r="G15" i="19"/>
  <c r="F15" i="19"/>
  <c r="K14" i="19"/>
  <c r="J14" i="19"/>
  <c r="I14" i="19"/>
  <c r="H14" i="19"/>
  <c r="G14" i="19"/>
  <c r="G16" i="19" s="1"/>
  <c r="F14" i="19"/>
  <c r="K12" i="19"/>
  <c r="J12" i="19"/>
  <c r="M12" i="19" s="1"/>
  <c r="I12" i="19"/>
  <c r="H12" i="19"/>
  <c r="G12" i="19"/>
  <c r="F12" i="19"/>
  <c r="P12" i="19" s="1"/>
  <c r="K11" i="19"/>
  <c r="J11" i="19"/>
  <c r="I11" i="19"/>
  <c r="L11" i="19" s="1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L12" i="19" l="1"/>
  <c r="P14" i="19"/>
  <c r="L15" i="19"/>
  <c r="L19" i="19"/>
  <c r="L21" i="19"/>
  <c r="G23" i="19"/>
  <c r="K23" i="19"/>
  <c r="L25" i="19"/>
  <c r="H6" i="19"/>
  <c r="O21" i="19"/>
  <c r="M26" i="19"/>
  <c r="L13" i="19"/>
  <c r="K22" i="19"/>
  <c r="M11" i="19"/>
  <c r="M13" i="19" s="1"/>
  <c r="F16" i="19"/>
  <c r="P20" i="19"/>
  <c r="M20" i="19"/>
  <c r="L24" i="19"/>
  <c r="G22" i="19"/>
  <c r="I6" i="19"/>
  <c r="P21" i="19"/>
  <c r="M19" i="19"/>
  <c r="M21" i="19"/>
  <c r="M24" i="19"/>
  <c r="H22" i="19"/>
  <c r="L20" i="19"/>
  <c r="L22" i="19" s="1"/>
  <c r="K6" i="19"/>
  <c r="K7" i="19"/>
  <c r="J16" i="19"/>
  <c r="F23" i="19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H8" i="19" s="1"/>
  <c r="O9" i="19"/>
  <c r="I16" i="19"/>
  <c r="O17" i="19"/>
  <c r="I22" i="19"/>
  <c r="N21" i="19"/>
  <c r="P25" i="19"/>
  <c r="L14" i="19"/>
  <c r="L16" i="19" s="1"/>
  <c r="O20" i="19"/>
  <c r="G6" i="19"/>
  <c r="P7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N13" i="19" s="1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O18" i="19"/>
  <c r="P10" i="19"/>
  <c r="F5" i="19"/>
  <c r="N5" i="19" s="1"/>
  <c r="J5" i="19"/>
  <c r="L5" i="19" s="1"/>
  <c r="P9" i="19"/>
  <c r="I10" i="19"/>
  <c r="N10" i="19" s="1"/>
  <c r="J13" i="19"/>
  <c r="K16" i="19"/>
  <c r="P16" i="19" s="1"/>
  <c r="P17" i="19"/>
  <c r="I18" i="19"/>
  <c r="N18" i="19" s="1"/>
  <c r="N19" i="19"/>
  <c r="P24" i="19"/>
  <c r="G5" i="19"/>
  <c r="K5" i="19"/>
  <c r="F6" i="19"/>
  <c r="N6" i="19" s="1"/>
  <c r="J6" i="19"/>
  <c r="I7" i="19"/>
  <c r="K13" i="19"/>
  <c r="O19" i="19"/>
  <c r="I23" i="19"/>
  <c r="P19" i="19"/>
  <c r="J23" i="19"/>
  <c r="N16" i="19" l="1"/>
  <c r="P23" i="19"/>
  <c r="N22" i="19"/>
  <c r="O16" i="19"/>
  <c r="P13" i="19"/>
  <c r="G8" i="19"/>
  <c r="G27" i="19" s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M16" i="18" s="1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J26" i="17"/>
  <c r="I26" i="17"/>
  <c r="H26" i="17"/>
  <c r="G26" i="17"/>
  <c r="F26" i="17"/>
  <c r="P26" i="17" s="1"/>
  <c r="K25" i="17"/>
  <c r="J25" i="17"/>
  <c r="I25" i="17"/>
  <c r="H25" i="17"/>
  <c r="H23" i="17" s="1"/>
  <c r="G25" i="17"/>
  <c r="F25" i="17"/>
  <c r="K24" i="17"/>
  <c r="J24" i="17"/>
  <c r="L24" i="17" s="1"/>
  <c r="I24" i="17"/>
  <c r="H24" i="17"/>
  <c r="G24" i="17"/>
  <c r="F24" i="17"/>
  <c r="K21" i="17"/>
  <c r="J21" i="17"/>
  <c r="M21" i="17" s="1"/>
  <c r="I21" i="17"/>
  <c r="N21" i="17" s="1"/>
  <c r="H21" i="17"/>
  <c r="G21" i="17"/>
  <c r="F21" i="17"/>
  <c r="K20" i="17"/>
  <c r="K22" i="17" s="1"/>
  <c r="J20" i="17"/>
  <c r="J22" i="17" s="1"/>
  <c r="I20" i="17"/>
  <c r="H20" i="17"/>
  <c r="G20" i="17"/>
  <c r="G22" i="17" s="1"/>
  <c r="F20" i="17"/>
  <c r="K19" i="17"/>
  <c r="J19" i="17"/>
  <c r="I19" i="17"/>
  <c r="L19" i="17" s="1"/>
  <c r="H19" i="17"/>
  <c r="G19" i="17"/>
  <c r="F19" i="17"/>
  <c r="K17" i="17"/>
  <c r="K18" i="17" s="1"/>
  <c r="J17" i="17"/>
  <c r="J18" i="17" s="1"/>
  <c r="I17" i="17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J14" i="17"/>
  <c r="I14" i="17"/>
  <c r="H14" i="17"/>
  <c r="G14" i="17"/>
  <c r="G16" i="17" s="1"/>
  <c r="F14" i="17"/>
  <c r="F16" i="17" s="1"/>
  <c r="K12" i="17"/>
  <c r="J12" i="17"/>
  <c r="I12" i="17"/>
  <c r="N12" i="17" s="1"/>
  <c r="H12" i="17"/>
  <c r="H13" i="17" s="1"/>
  <c r="G12" i="17"/>
  <c r="F12" i="17"/>
  <c r="P12" i="17" s="1"/>
  <c r="K11" i="17"/>
  <c r="K13" i="17" s="1"/>
  <c r="J11" i="17"/>
  <c r="J5" i="17" s="1"/>
  <c r="I11" i="17"/>
  <c r="H11" i="17"/>
  <c r="G11" i="17"/>
  <c r="G5" i="17" s="1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F10" i="17" s="1"/>
  <c r="O26" i="17"/>
  <c r="O21" i="17"/>
  <c r="N20" i="17"/>
  <c r="F18" i="17"/>
  <c r="P15" i="17"/>
  <c r="O15" i="17"/>
  <c r="O14" i="17"/>
  <c r="O9" i="17"/>
  <c r="F7" i="17"/>
  <c r="I6" i="17"/>
  <c r="H6" i="17"/>
  <c r="J7" i="17" l="1"/>
  <c r="P24" i="17"/>
  <c r="M26" i="17"/>
  <c r="P14" i="17"/>
  <c r="O17" i="17"/>
  <c r="N17" i="17"/>
  <c r="N16" i="17"/>
  <c r="O12" i="17"/>
  <c r="P11" i="17"/>
  <c r="I13" i="17"/>
  <c r="M12" i="17"/>
  <c r="P19" i="17"/>
  <c r="P21" i="17"/>
  <c r="N26" i="17"/>
  <c r="K5" i="17"/>
  <c r="M5" i="17" s="1"/>
  <c r="J10" i="17"/>
  <c r="O10" i="17" s="1"/>
  <c r="L15" i="17"/>
  <c r="M11" i="17"/>
  <c r="M17" i="17"/>
  <c r="M20" i="17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L13" i="17" s="1"/>
  <c r="K16" i="17"/>
  <c r="P16" i="17" s="1"/>
  <c r="F13" i="17"/>
  <c r="O11" i="17"/>
  <c r="L14" i="17"/>
  <c r="H16" i="17"/>
  <c r="H22" i="17"/>
  <c r="F22" i="17"/>
  <c r="O22" i="17" s="1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P10" i="17"/>
  <c r="O18" i="17"/>
  <c r="L16" i="17"/>
  <c r="P18" i="17"/>
  <c r="P22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I22" i="17"/>
  <c r="F23" i="17"/>
  <c r="J23" i="17"/>
  <c r="O24" i="17"/>
  <c r="L25" i="17"/>
  <c r="P25" i="17"/>
  <c r="N24" i="17"/>
  <c r="I5" i="17"/>
  <c r="F6" i="17"/>
  <c r="J6" i="17"/>
  <c r="G7" i="17"/>
  <c r="G8" i="17" s="1"/>
  <c r="K7" i="17"/>
  <c r="M7" i="17" s="1"/>
  <c r="M10" i="17"/>
  <c r="N14" i="17"/>
  <c r="M18" i="17"/>
  <c r="O19" i="17"/>
  <c r="P20" i="17"/>
  <c r="M13" i="17" l="1"/>
  <c r="L22" i="17"/>
  <c r="G27" i="17"/>
  <c r="N22" i="17"/>
  <c r="M22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K17" i="16"/>
  <c r="J17" i="16"/>
  <c r="I17" i="16"/>
  <c r="H17" i="16"/>
  <c r="H7" i="16" s="1"/>
  <c r="G17" i="16"/>
  <c r="G7" i="16" s="1"/>
  <c r="F17" i="16"/>
  <c r="F7" i="16" s="1"/>
  <c r="K15" i="16"/>
  <c r="J15" i="16"/>
  <c r="I15" i="16"/>
  <c r="H15" i="16"/>
  <c r="G15" i="16"/>
  <c r="F15" i="16"/>
  <c r="K14" i="16"/>
  <c r="J14" i="16"/>
  <c r="J6" i="16" s="1"/>
  <c r="I14" i="16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L9" i="16" s="1"/>
  <c r="H9" i="16"/>
  <c r="H5" i="16" s="1"/>
  <c r="G9" i="16"/>
  <c r="F9" i="16"/>
  <c r="P26" i="16" l="1"/>
  <c r="N14" i="16"/>
  <c r="G16" i="16"/>
  <c r="N17" i="16"/>
  <c r="K22" i="16"/>
  <c r="N20" i="16"/>
  <c r="F5" i="16"/>
  <c r="J5" i="16"/>
  <c r="L15" i="16"/>
  <c r="O15" i="16"/>
  <c r="O25" i="16"/>
  <c r="M15" i="16"/>
  <c r="P15" i="16"/>
  <c r="P21" i="16"/>
  <c r="P25" i="16"/>
  <c r="N26" i="16"/>
  <c r="P14" i="16"/>
  <c r="N21" i="16"/>
  <c r="K6" i="16"/>
  <c r="P6" i="16" s="1"/>
  <c r="O6" i="16"/>
  <c r="O17" i="16"/>
  <c r="O20" i="16"/>
  <c r="O26" i="16"/>
  <c r="O9" i="16"/>
  <c r="P17" i="16"/>
  <c r="N19" i="16"/>
  <c r="P20" i="16"/>
  <c r="N25" i="16"/>
  <c r="J7" i="16"/>
  <c r="O7" i="16" s="1"/>
  <c r="G5" i="16"/>
  <c r="K5" i="16"/>
  <c r="O19" i="16"/>
  <c r="O21" i="16"/>
  <c r="N9" i="16"/>
  <c r="K16" i="16"/>
  <c r="P19" i="16"/>
  <c r="H16" i="16"/>
  <c r="K18" i="16"/>
  <c r="K7" i="16"/>
  <c r="P7" i="16" s="1"/>
  <c r="I5" i="16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O5" i="16" l="1"/>
  <c r="N5" i="16"/>
  <c r="P5" i="16"/>
  <c r="O16" i="16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K13" i="15" s="1"/>
  <c r="J11" i="15"/>
  <c r="I11" i="15"/>
  <c r="N11" i="15" s="1"/>
  <c r="H11" i="15"/>
  <c r="G11" i="15"/>
  <c r="G13" i="15" s="1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N25" i="15" l="1"/>
  <c r="O16" i="15"/>
  <c r="N18" i="15"/>
  <c r="I13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N15" i="15"/>
  <c r="P25" i="15"/>
  <c r="N22" i="16"/>
  <c r="L6" i="16"/>
  <c r="L8" i="16" s="1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H8" i="15" s="1"/>
  <c r="H26" i="15" s="1"/>
  <c r="I6" i="15"/>
  <c r="N13" i="15"/>
  <c r="P14" i="15"/>
  <c r="F21" i="15"/>
  <c r="J21" i="15"/>
  <c r="N20" i="15"/>
  <c r="N24" i="15"/>
  <c r="O10" i="15"/>
  <c r="O7" i="15"/>
  <c r="P10" i="15"/>
  <c r="P13" i="15"/>
  <c r="P9" i="15"/>
  <c r="K15" i="15"/>
  <c r="P15" i="15" s="1"/>
  <c r="P16" i="15"/>
  <c r="I17" i="15"/>
  <c r="I21" i="15"/>
  <c r="G5" i="15"/>
  <c r="G8" i="15" s="1"/>
  <c r="G26" i="15" s="1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s="1"/>
  <c r="P22" i="15" l="1"/>
  <c r="O13" i="15"/>
  <c r="N6" i="15"/>
  <c r="I8" i="15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K8" i="15"/>
  <c r="P5" i="15"/>
  <c r="I26" i="15"/>
  <c r="N17" i="15"/>
  <c r="J8" i="15"/>
  <c r="N8" i="15" l="1"/>
  <c r="M8" i="15"/>
  <c r="M26" i="15" s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<sst xmlns="http://schemas.openxmlformats.org/spreadsheetml/2006/main" count="604" uniqueCount="66">
  <si>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</si>
  <si>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</si>
  <si>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</si>
  <si>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</si>
  <si>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</si>
  <si>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</si>
  <si>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</si>
  <si>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</si>
  <si>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</si>
  <si>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</si>
  <si>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</si>
  <si>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</si>
  <si>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</si>
  <si>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</si>
  <si>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</si>
  <si>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</si>
  <si>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</si>
  <si>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</si>
  <si>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</si>
  <si>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</si>
  <si>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</si>
  <si>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</si>
  <si>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</si>
  <si>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</si>
  <si>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</si>
  <si>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</si>
  <si>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</si>
  <si>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</si>
  <si>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</si>
  <si>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</si>
  <si>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</si>
  <si>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</si>
  <si>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</si>
  <si>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</si>
  <si>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</si>
  <si>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</si>
  <si>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</si>
  <si>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</si>
  <si>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</si>
  <si>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</si>
  <si>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</si>
  <si>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</si>
  <si>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</si>
  <si>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</si>
  <si>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</si>
  <si>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</si>
  <si>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</si>
  <si>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</si>
  <si>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</si>
  <si>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</si>
  <si>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</si>
  <si>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</si>
  <si>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</si>
  <si>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</si>
  <si>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</si>
  <si>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</si>
  <si>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</si>
  <si>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</si>
  <si>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</si>
  <si>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</si>
  <si>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</si>
  <si>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</si>
  <si>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</si>
  <si>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IMPLEMENTACION DE LA RUTA DE PROTECCION COLECTIVA DE LA UNP A NIVEL NACIONAL</t>
  </si>
  <si>
    <t>UNIDAD NACIONAL DE PROTECCION - UNP EJECUCION A OCTUBRE DE 2019</t>
  </si>
  <si>
    <t>UNIDAD EJECUTORA: 37-08-00  MES: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</si>
</sst>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€&quot;;\-#,##0\ &quot;€&quot;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 * #,##0.00_ ;_ * \-#,##0.00_ ;_ * &quot;-&quot;??_ ;_ @_ "/>
    <numFmt numFmtId="170" formatCode="0;[Red]0"/>
    <numFmt numFmtId="171" formatCode="#,##0.000"/>
    <numFmt numFmtId="172" formatCode="_-* #,##0.00\ _p_t_a_-;\-* #,##0.00\ _p_t_a_-;_-* &quot;-&quot;??\ _p_t_a_-;_-@_-"/>
    <numFmt numFmtId="173" formatCode="_ &quot;$&quot;\ * #,##0.00_ ;_ &quot;$&quot;\ * \-#,##0.00_ ;_ &quot;$&quot;\ * &quot;-&quot;??_ ;_ @_ "/>
    <numFmt numFmtId="174" formatCode="&quot;€&quot;#,##0_);\(&quot;€&quot;#,##0\)"/>
    <numFmt numFmtId="175" formatCode="_(&quot;$&quot;* #,##0.00_);_(&quot;$&quot;* \(#,##0.00\);_(&quot;$&quot;* &quot;-&quot;??_);_(@_)"/>
  </numFmts>
  <fonts count="5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7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8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1" fillId="0" borderId="0">
      <alignment vertical="top"/>
    </xf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7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7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7" fontId="25" fillId="2" borderId="1" xfId="1733" applyFont="1" applyFill="1" applyBorder="1" applyAlignment="1">
      <alignment horizontal="right" vertical="center" wrapText="1" readingOrder="1"/>
    </xf>
    <xf numFmtId="167" fontId="25" fillId="2" borderId="1" xfId="1733" applyFont="1" applyFill="1" applyBorder="1" applyAlignment="1">
      <alignment vertical="center" wrapText="1" readingOrder="1"/>
    </xf>
    <xf numFmtId="167" fontId="25" fillId="9" borderId="1" xfId="1733" applyFont="1" applyFill="1" applyBorder="1" applyAlignment="1">
      <alignment vertical="center" wrapText="1" readingOrder="1"/>
    </xf>
    <xf numFmtId="167" fontId="25" fillId="2" borderId="1" xfId="1733" applyFont="1" applyFill="1" applyBorder="1" applyAlignment="1">
      <alignment vertical="center" readingOrder="1"/>
    </xf>
    <xf numFmtId="167" fontId="26" fillId="2" borderId="1" xfId="1733" applyFont="1" applyFill="1" applyBorder="1" applyAlignment="1">
      <alignment vertical="center" wrapText="1" readingOrder="1"/>
    </xf>
    <xf numFmtId="167" fontId="26" fillId="9" borderId="1" xfId="1733" applyFont="1" applyFill="1" applyBorder="1" applyAlignment="1">
      <alignment vertical="top" wrapText="1" readingOrder="1"/>
    </xf>
    <xf numFmtId="167" fontId="19" fillId="0" borderId="0" xfId="1733" applyFont="1" applyFill="1" applyBorder="1"/>
    <xf numFmtId="167" fontId="53" fillId="0" borderId="0" xfId="1734" applyFont="1" applyFill="1" applyBorder="1" applyAlignment="1">
      <alignment horizontal="right" vertical="center" wrapText="1" readingOrder="1"/>
    </xf>
    <xf numFmtId="167" fontId="0" fillId="0" borderId="0" xfId="1734" applyFont="1" applyFill="1" applyBorder="1"/>
    <xf numFmtId="167" fontId="54" fillId="0" borderId="0" xfId="1734" applyFont="1" applyFill="1" applyBorder="1"/>
    <xf numFmtId="167" fontId="19" fillId="0" borderId="0" xfId="1734" applyFont="1" applyFill="1" applyBorder="1"/>
    <xf numFmtId="167" fontId="25" fillId="2" borderId="1" xfId="1731" applyFont="1" applyFill="1" applyBorder="1" applyAlignment="1">
      <alignment vertical="center" wrapText="1" readingOrder="1"/>
    </xf>
    <xf numFmtId="167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7" fontId="25" fillId="2" borderId="1" xfId="1731" applyFont="1" applyFill="1" applyBorder="1" applyAlignment="1">
      <alignment horizontal="right" vertical="center" wrapText="1" readingOrder="1"/>
    </xf>
    <xf numFmtId="167" fontId="25" fillId="9" borderId="1" xfId="1731" applyFont="1" applyFill="1" applyBorder="1" applyAlignment="1">
      <alignment vertical="center" wrapText="1" readingOrder="1"/>
    </xf>
    <xf numFmtId="167" fontId="26" fillId="2" borderId="1" xfId="1731" applyFont="1" applyFill="1" applyBorder="1" applyAlignment="1">
      <alignment vertical="center" wrapText="1" readingOrder="1"/>
    </xf>
    <xf numFmtId="167" fontId="26" fillId="9" borderId="1" xfId="1731" applyFont="1" applyFill="1" applyBorder="1" applyAlignment="1">
      <alignment vertical="top" wrapText="1" readingOrder="1"/>
    </xf>
    <xf numFmtId="167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ENERO/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FEBRERO/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RZO/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ABRIL/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YO/E.P.%20A%2031%20DE%20MAYO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24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36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60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8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>
      <c r="F27" s="29"/>
      <c r="G27" s="19"/>
      <c r="H27" s="20"/>
      <c r="I27" s="19"/>
      <c r="K27" s="29"/>
      <c r="L27" s="29"/>
      <c r="M27" s="29"/>
      <c r="N27" s="21"/>
    </row>
    <row r="28" spans="1:16">
      <c r="A28" s="22" t="s">
        <v>52</v>
      </c>
      <c r="F28" s="30"/>
      <c r="G28" s="31"/>
      <c r="I28" s="29"/>
    </row>
    <row r="29" spans="1:16">
      <c r="F29" s="32"/>
      <c r="G29" s="33"/>
      <c r="I29" s="29"/>
      <c r="K29" s="29"/>
      <c r="L29" s="29"/>
      <c r="M29" s="29"/>
    </row>
    <row r="30" spans="1:16">
      <c r="F30" s="30"/>
      <c r="I30" s="29"/>
    </row>
    <row r="31" spans="1:16">
      <c r="F31" s="30"/>
      <c r="I31" s="29"/>
      <c r="K31" s="29"/>
      <c r="L31" s="29"/>
      <c r="M31" s="29"/>
    </row>
    <row r="32" spans="1:16">
      <c r="F32" s="30"/>
      <c r="G32" s="19"/>
      <c r="I32" s="19"/>
    </row>
    <row r="33" spans="9:13">
      <c r="I33" s="29"/>
    </row>
    <row r="34" spans="9:13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A11"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>
      <c r="F28" s="41"/>
      <c r="G28" s="19"/>
      <c r="H28" s="20"/>
      <c r="I28" s="19"/>
      <c r="K28" s="41"/>
      <c r="L28" s="41"/>
      <c r="M28" s="41"/>
      <c r="N28" s="21"/>
    </row>
    <row r="29" spans="1:16">
      <c r="A29" s="22" t="s">
        <v>52</v>
      </c>
      <c r="F29" s="30"/>
      <c r="G29" s="31"/>
      <c r="I29" s="41"/>
    </row>
    <row r="30" spans="1:16">
      <c r="F30" s="32"/>
      <c r="G30" s="33"/>
      <c r="I30" s="41"/>
      <c r="K30" s="41"/>
      <c r="L30" s="41"/>
      <c r="M30" s="41"/>
    </row>
    <row r="31" spans="1:16">
      <c r="F31" s="30"/>
      <c r="I31" s="41"/>
    </row>
    <row r="32" spans="1:16">
      <c r="F32" s="30"/>
      <c r="I32" s="41"/>
      <c r="K32" s="41"/>
      <c r="L32" s="41"/>
      <c r="M32" s="41"/>
    </row>
    <row r="33" spans="6:13">
      <c r="F33" s="30"/>
      <c r="G33" s="19"/>
      <c r="I33" s="19"/>
    </row>
    <row r="34" spans="6:13">
      <c r="I34" s="41"/>
    </row>
    <row r="35" spans="6:13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3"/>
  <sheetViews>
    <sheetView tabSelected="1" workbookViewId="0">
      <selection activeCell="G23" sqref="G23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856603000000</v>
      </c>
      <c r="G5" s="37">
        <f t="shared" ref="G5:K5" si="0">G9+G11+G12+G15+G19+G21</f>
        <v>829584864840.0199</v>
      </c>
      <c r="H5" s="37">
        <f t="shared" si="0"/>
        <v>27018135159.98</v>
      </c>
      <c r="I5" s="37">
        <f t="shared" si="0"/>
        <v>762704017666.34998</v>
      </c>
      <c r="J5" s="37">
        <f t="shared" si="0"/>
        <v>638868286313.66003</v>
      </c>
      <c r="K5" s="37">
        <f t="shared" si="0"/>
        <v>614051795649.82996</v>
      </c>
      <c r="L5" s="23">
        <f t="shared" ref="L5:M7" si="1">I5-J5</f>
        <v>123835731352.68994</v>
      </c>
      <c r="M5" s="23">
        <f t="shared" si="1"/>
        <v>24816490663.830078</v>
      </c>
      <c r="N5" s="15">
        <f t="shared" ref="N5:N11" si="2">+I5/F5</f>
        <v>0.89038214629921908</v>
      </c>
      <c r="O5" s="15">
        <f t="shared" ref="O5:O12" si="3">+J5/F5</f>
        <v>0.74581607385645399</v>
      </c>
      <c r="P5" s="15">
        <f t="shared" ref="P5:P12" si="4">+K5/F5</f>
        <v>0.71684525462767457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9875370535.7900009</v>
      </c>
      <c r="J6" s="37">
        <f t="shared" si="5"/>
        <v>9875370535.7900009</v>
      </c>
      <c r="K6" s="37">
        <f t="shared" si="5"/>
        <v>9875370535.7900009</v>
      </c>
      <c r="L6" s="23">
        <f t="shared" si="1"/>
        <v>0</v>
      </c>
      <c r="M6" s="23">
        <f t="shared" si="1"/>
        <v>0</v>
      </c>
      <c r="N6" s="15">
        <f t="shared" si="2"/>
        <v>0.89816921653387916</v>
      </c>
      <c r="O6" s="15">
        <f t="shared" si="3"/>
        <v>0.89816921653387916</v>
      </c>
      <c r="P6" s="15">
        <f t="shared" si="4"/>
        <v>0.89816921653387916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96707425946</v>
      </c>
      <c r="G7" s="37">
        <f t="shared" ref="G7:K7" si="6">+G17</f>
        <v>89850420615</v>
      </c>
      <c r="H7" s="37">
        <f t="shared" si="6"/>
        <v>6857005331</v>
      </c>
      <c r="I7" s="37">
        <f t="shared" si="6"/>
        <v>89808907363</v>
      </c>
      <c r="J7" s="37">
        <f t="shared" si="6"/>
        <v>59983765929.959999</v>
      </c>
      <c r="K7" s="37">
        <f t="shared" si="6"/>
        <v>57564466268.940002</v>
      </c>
      <c r="L7" s="23">
        <f t="shared" si="1"/>
        <v>29825141433.040001</v>
      </c>
      <c r="M7" s="23">
        <f t="shared" si="1"/>
        <v>2419299661.0199966</v>
      </c>
      <c r="N7" s="15">
        <f t="shared" si="2"/>
        <v>0.9286660924379061</v>
      </c>
      <c r="O7" s="15">
        <f t="shared" si="3"/>
        <v>0.62026018522563142</v>
      </c>
      <c r="P7" s="15">
        <f t="shared" si="4"/>
        <v>0.59524349558309153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964305425946</v>
      </c>
      <c r="G8" s="5">
        <f t="shared" si="7"/>
        <v>929823285455.0199</v>
      </c>
      <c r="H8" s="5">
        <f t="shared" si="7"/>
        <v>34482140490.979996</v>
      </c>
      <c r="I8" s="5">
        <f t="shared" si="7"/>
        <v>862388295565.14001</v>
      </c>
      <c r="J8" s="5">
        <f t="shared" si="7"/>
        <v>708727422779.41003</v>
      </c>
      <c r="K8" s="5">
        <f t="shared" si="7"/>
        <v>681491632454.56006</v>
      </c>
      <c r="L8" s="5">
        <f>SUM(L5:L7)</f>
        <v>153660872785.72995</v>
      </c>
      <c r="M8" s="5">
        <f t="shared" ref="M8" si="8">SUM(M5:M7)</f>
        <v>27235790324.850075</v>
      </c>
      <c r="N8" s="17">
        <f t="shared" si="2"/>
        <v>0.89431032156551693</v>
      </c>
      <c r="O8" s="17">
        <f t="shared" si="3"/>
        <v>0.73496156270627266</v>
      </c>
      <c r="P8" s="17">
        <f t="shared" si="4"/>
        <v>0.70671761676131317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67900479878.269997</v>
      </c>
      <c r="J9" s="34">
        <v>67887436710.269997</v>
      </c>
      <c r="K9" s="34">
        <v>67280008685.269997</v>
      </c>
      <c r="L9" s="23">
        <f>I9-J9</f>
        <v>13043168</v>
      </c>
      <c r="M9" s="23">
        <f>J9-K9</f>
        <v>607428025</v>
      </c>
      <c r="N9" s="15">
        <f t="shared" si="2"/>
        <v>0.68474294465894192</v>
      </c>
      <c r="O9" s="15">
        <f t="shared" si="3"/>
        <v>0.68461141072457188</v>
      </c>
      <c r="P9" s="15">
        <f t="shared" si="4"/>
        <v>0.67848579783858731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67900479878.269997</v>
      </c>
      <c r="J10" s="7">
        <f t="shared" si="9"/>
        <v>67887436710.269997</v>
      </c>
      <c r="K10" s="7">
        <f t="shared" si="9"/>
        <v>67280008685.269997</v>
      </c>
      <c r="L10" s="7">
        <f>SUM(L9)</f>
        <v>13043168</v>
      </c>
      <c r="M10" s="7">
        <f t="shared" ref="M10" si="10">SUM(M9)</f>
        <v>607428025</v>
      </c>
      <c r="N10" s="17">
        <f t="shared" si="2"/>
        <v>0.68474294465894192</v>
      </c>
      <c r="O10" s="17">
        <f t="shared" si="3"/>
        <v>0.68461141072457188</v>
      </c>
      <c r="P10" s="17">
        <f t="shared" si="4"/>
        <v>0.67848579783858731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5031219980.1000004</v>
      </c>
      <c r="H11" s="34">
        <v>1276780019.9000001</v>
      </c>
      <c r="I11" s="34">
        <v>3151396026.0999999</v>
      </c>
      <c r="J11" s="34">
        <v>211252422</v>
      </c>
      <c r="K11" s="34">
        <v>211252422</v>
      </c>
      <c r="L11" s="23">
        <f>I11-J11</f>
        <v>2940143604.0999999</v>
      </c>
      <c r="M11" s="23">
        <f>J11-K11</f>
        <v>0</v>
      </c>
      <c r="N11" s="15">
        <f t="shared" si="2"/>
        <v>0.49958719500634113</v>
      </c>
      <c r="O11" s="15">
        <f t="shared" si="3"/>
        <v>3.3489603994927078E-2</v>
      </c>
      <c r="P11" s="15">
        <f t="shared" si="4"/>
        <v>3.3489603994927078E-2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725658000000</v>
      </c>
      <c r="G12" s="34">
        <v>700446679778.33997</v>
      </c>
      <c r="H12" s="34">
        <v>25211320221.66</v>
      </c>
      <c r="I12" s="34">
        <v>672876366834.72998</v>
      </c>
      <c r="J12" s="34">
        <v>552654672702.52002</v>
      </c>
      <c r="K12" s="34">
        <v>528445610063.69</v>
      </c>
      <c r="L12" s="23">
        <f>I12-J12</f>
        <v>120221694132.20996</v>
      </c>
      <c r="M12" s="23">
        <f>J12-K12</f>
        <v>24209062638.830017</v>
      </c>
      <c r="N12" s="15">
        <f>+I12/F12</f>
        <v>0.92726376176481207</v>
      </c>
      <c r="O12" s="15">
        <f t="shared" si="3"/>
        <v>0.76159109760041233</v>
      </c>
      <c r="P12" s="15">
        <f t="shared" si="4"/>
        <v>0.72822956553044271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731966000000</v>
      </c>
      <c r="G13" s="7">
        <f t="shared" si="11"/>
        <v>705477899758.43994</v>
      </c>
      <c r="H13" s="7">
        <f t="shared" si="11"/>
        <v>26488100241.560001</v>
      </c>
      <c r="I13" s="7">
        <f t="shared" si="11"/>
        <v>676027762860.82996</v>
      </c>
      <c r="J13" s="7">
        <f t="shared" si="11"/>
        <v>552865925124.52002</v>
      </c>
      <c r="K13" s="7">
        <f t="shared" si="11"/>
        <v>528656862485.69</v>
      </c>
      <c r="L13" s="7">
        <f>SUM(L11:L12)</f>
        <v>123161837736.30997</v>
      </c>
      <c r="M13" s="7">
        <f t="shared" ref="M13" si="12">SUM(M11:M12)</f>
        <v>24209062638.830017</v>
      </c>
      <c r="N13" s="17">
        <f>+I13/F13</f>
        <v>0.92357809360110987</v>
      </c>
      <c r="O13" s="17">
        <f>+J13/F13</f>
        <v>0.75531640147837475</v>
      </c>
      <c r="P13" s="17">
        <f>+K13/F13</f>
        <v>0.72224237530935864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9875370535.7900009</v>
      </c>
      <c r="J14" s="34">
        <v>9875370535.7900009</v>
      </c>
      <c r="K14" s="34">
        <v>9875370535.7900009</v>
      </c>
      <c r="L14" s="23">
        <f>I14-J14</f>
        <v>0</v>
      </c>
      <c r="M14" s="23">
        <f>J14-K14</f>
        <v>0</v>
      </c>
      <c r="N14" s="15">
        <f>+I14/F14</f>
        <v>0.95065176509337701</v>
      </c>
      <c r="O14" s="15">
        <f>+J14/F14</f>
        <v>0.95065176509337701</v>
      </c>
      <c r="P14" s="15">
        <f>+K14/F14</f>
        <v>0.95065176509337701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24854905082.580002</v>
      </c>
      <c r="H15" s="34">
        <v>455094917.42000002</v>
      </c>
      <c r="I15" s="34">
        <v>18713157925.25</v>
      </c>
      <c r="J15" s="34">
        <v>18052307476.869999</v>
      </c>
      <c r="K15" s="34">
        <v>18052307476.869999</v>
      </c>
      <c r="L15" s="23">
        <f>I15-J15</f>
        <v>660850448.38000107</v>
      </c>
      <c r="M15" s="23">
        <f>J15-K15</f>
        <v>0</v>
      </c>
      <c r="N15" s="15">
        <f>+I15/F15</f>
        <v>0.73935827440734891</v>
      </c>
      <c r="O15" s="15">
        <f>+J15/F15</f>
        <v>0.71324802358237849</v>
      </c>
      <c r="P15" s="15">
        <f>+K15/F15</f>
        <v>0.71324802358237849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35242905082.580002</v>
      </c>
      <c r="H16" s="38">
        <f t="shared" si="13"/>
        <v>455094917.42000002</v>
      </c>
      <c r="I16" s="38">
        <f t="shared" si="13"/>
        <v>28588528461.040001</v>
      </c>
      <c r="J16" s="38">
        <f t="shared" si="13"/>
        <v>27927678012.66</v>
      </c>
      <c r="K16" s="38">
        <f t="shared" si="13"/>
        <v>27927678012.66</v>
      </c>
      <c r="L16" s="25">
        <f>SUM(L14:L15)</f>
        <v>660850448.38000107</v>
      </c>
      <c r="M16" s="25">
        <f t="shared" ref="M16" si="14">SUM(M14:M15)</f>
        <v>0</v>
      </c>
      <c r="N16" s="17">
        <f t="shared" ref="N16:N24" si="15">+I16/F16</f>
        <v>0.80084398176480476</v>
      </c>
      <c r="O16" s="17">
        <f t="shared" ref="O16:O24" si="16">+J16/F16</f>
        <v>0.78233172762227576</v>
      </c>
      <c r="P16" s="17">
        <f t="shared" ref="P16:P24" si="17">+K16/F16</f>
        <v>0.78233172762227576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96707425946</v>
      </c>
      <c r="G17" s="35">
        <v>89850420615</v>
      </c>
      <c r="H17" s="35">
        <v>6857005331</v>
      </c>
      <c r="I17" s="35">
        <v>89808907363</v>
      </c>
      <c r="J17" s="35">
        <v>59983765929.959999</v>
      </c>
      <c r="K17" s="35">
        <v>57564466268.940002</v>
      </c>
      <c r="L17" s="23">
        <f>I17-J17</f>
        <v>29825141433.040001</v>
      </c>
      <c r="M17" s="23">
        <f>J17-K17</f>
        <v>2419299661.0199966</v>
      </c>
      <c r="N17" s="15">
        <f t="shared" si="15"/>
        <v>0.9286660924379061</v>
      </c>
      <c r="O17" s="15">
        <f t="shared" si="16"/>
        <v>0.62026018522563142</v>
      </c>
      <c r="P17" s="15">
        <f t="shared" si="17"/>
        <v>0.59524349558309153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96707425946</v>
      </c>
      <c r="G18" s="38">
        <f t="shared" si="18"/>
        <v>89850420615</v>
      </c>
      <c r="H18" s="38">
        <f t="shared" si="18"/>
        <v>6857005331</v>
      </c>
      <c r="I18" s="38">
        <f t="shared" si="18"/>
        <v>89808907363</v>
      </c>
      <c r="J18" s="38">
        <f t="shared" si="18"/>
        <v>59983765929.959999</v>
      </c>
      <c r="K18" s="38">
        <f t="shared" si="18"/>
        <v>57564466268.940002</v>
      </c>
      <c r="L18" s="25">
        <f>SUM(L17)</f>
        <v>29825141433.040001</v>
      </c>
      <c r="M18" s="25">
        <f t="shared" ref="M18" si="19">SUM(M17)</f>
        <v>2419299661.0199966</v>
      </c>
      <c r="N18" s="17">
        <f>+I18/F18</f>
        <v>0.9286660924379061</v>
      </c>
      <c r="O18" s="17">
        <f>+J18/F18</f>
        <v>0.62026018522563142</v>
      </c>
      <c r="P18" s="17">
        <f>+K18/F18</f>
        <v>0.59524349558309153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59432499</v>
      </c>
      <c r="J19" s="35">
        <v>59432499</v>
      </c>
      <c r="K19" s="35">
        <v>59432499</v>
      </c>
      <c r="L19" s="23">
        <f t="shared" ref="L19:M21" si="20">I19-J19</f>
        <v>0</v>
      </c>
      <c r="M19" s="23">
        <f t="shared" si="20"/>
        <v>0</v>
      </c>
      <c r="N19" s="15">
        <f>+I19/F19</f>
        <v>0.56602379999999997</v>
      </c>
      <c r="O19" s="15">
        <f>+J19/F19</f>
        <v>0.56602379999999997</v>
      </c>
      <c r="P19" s="15">
        <f>+K19/F19</f>
        <v>0.56602379999999997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3184503</v>
      </c>
      <c r="J21" s="35">
        <v>3184503</v>
      </c>
      <c r="K21" s="35">
        <v>3184503</v>
      </c>
      <c r="L21" s="23">
        <f t="shared" si="20"/>
        <v>0</v>
      </c>
      <c r="M21" s="23">
        <f t="shared" si="20"/>
        <v>0</v>
      </c>
      <c r="N21" s="15">
        <f t="shared" si="21"/>
        <v>5.3075049999999999E-2</v>
      </c>
      <c r="O21" s="15">
        <f t="shared" si="22"/>
        <v>5.3075049999999999E-2</v>
      </c>
      <c r="P21" s="15">
        <f t="shared" si="23"/>
        <v>5.3075049999999999E-2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62617002</v>
      </c>
      <c r="J22" s="38">
        <f t="shared" si="24"/>
        <v>62617002</v>
      </c>
      <c r="K22" s="38">
        <f t="shared" si="24"/>
        <v>62617002</v>
      </c>
      <c r="L22" s="25">
        <f>SUM(L19:L21)</f>
        <v>0</v>
      </c>
      <c r="M22" s="25">
        <f t="shared" si="24"/>
        <v>0</v>
      </c>
      <c r="N22" s="17">
        <f>+I22/F22</f>
        <v>8.1110106217616579E-2</v>
      </c>
      <c r="O22" s="17">
        <f>+J22/F22</f>
        <v>8.1110106217616579E-2</v>
      </c>
      <c r="P22" s="17">
        <f>+K22/F22</f>
        <v>8.1110106217616579E-2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1467874500</v>
      </c>
      <c r="H23" s="39">
        <f t="shared" si="25"/>
        <v>21367058</v>
      </c>
      <c r="I23" s="39">
        <f t="shared" si="25"/>
        <v>3510000</v>
      </c>
      <c r="J23" s="39">
        <f t="shared" si="25"/>
        <v>0</v>
      </c>
      <c r="K23" s="39">
        <f t="shared" si="25"/>
        <v>0</v>
      </c>
      <c r="L23" s="23">
        <f t="shared" ref="L23:M23" si="26">I23-J23</f>
        <v>3510000</v>
      </c>
      <c r="M23" s="23">
        <f t="shared" si="26"/>
        <v>0</v>
      </c>
      <c r="N23" s="15">
        <f t="shared" si="15"/>
        <v>2.3569044129508505E-3</v>
      </c>
      <c r="O23" s="15">
        <f t="shared" si="16"/>
        <v>0</v>
      </c>
      <c r="P23" s="15">
        <f t="shared" si="17"/>
        <v>0</v>
      </c>
    </row>
    <row r="24" spans="1:16" ht="36">
      <c r="A24" s="3" t="s">
        <v>63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1467874500</v>
      </c>
      <c r="H24" s="34">
        <v>21367058</v>
      </c>
      <c r="I24" s="34">
        <v>3510000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2.3569044129508505E-3</v>
      </c>
      <c r="O24" s="15">
        <f t="shared" si="16"/>
        <v>0</v>
      </c>
      <c r="P24" s="15">
        <f t="shared" si="17"/>
        <v>0</v>
      </c>
    </row>
    <row r="25" spans="1:16">
      <c r="A25" s="42" t="s">
        <v>37</v>
      </c>
      <c r="B25" s="42"/>
      <c r="C25" s="42"/>
      <c r="D25" s="42"/>
      <c r="E25" s="42"/>
      <c r="F25" s="40">
        <f t="shared" ref="F25:K25" si="27">F8+F23</f>
        <v>965794667504</v>
      </c>
      <c r="G25" s="40">
        <f t="shared" si="27"/>
        <v>931291159955.0199</v>
      </c>
      <c r="H25" s="40">
        <f t="shared" si="27"/>
        <v>34503507548.979996</v>
      </c>
      <c r="I25" s="40">
        <f t="shared" si="27"/>
        <v>862391805565.14001</v>
      </c>
      <c r="J25" s="40">
        <f t="shared" si="27"/>
        <v>708727422779.41003</v>
      </c>
      <c r="K25" s="40">
        <f t="shared" si="27"/>
        <v>681491632454.56006</v>
      </c>
      <c r="L25" s="28">
        <f>L8+L23</f>
        <v>153664382785.72995</v>
      </c>
      <c r="M25" s="28">
        <f>M8+M23</f>
        <v>27235790324.850075</v>
      </c>
      <c r="N25" s="17">
        <f>+I25/F25</f>
        <v>0.89293494215898461</v>
      </c>
      <c r="O25" s="17">
        <f>+J25/F25</f>
        <v>0.73382826249294308</v>
      </c>
      <c r="P25" s="17">
        <f>+K25/F25</f>
        <v>0.70562786830849589</v>
      </c>
    </row>
    <row r="26" spans="1:16">
      <c r="F26" s="41"/>
      <c r="G26" s="19"/>
      <c r="H26" s="20"/>
      <c r="I26" s="19"/>
      <c r="K26" s="41"/>
      <c r="L26" s="41"/>
      <c r="M26" s="41"/>
      <c r="N26" s="21"/>
    </row>
    <row r="27" spans="1:16">
      <c r="A27" s="22" t="s">
        <v>52</v>
      </c>
      <c r="F27" s="30"/>
      <c r="G27" s="31"/>
      <c r="I27" s="41"/>
    </row>
    <row r="28" spans="1:16">
      <c r="F28" s="32"/>
      <c r="G28" s="33"/>
      <c r="I28" s="41"/>
      <c r="K28" s="41"/>
      <c r="L28" s="41"/>
      <c r="M28" s="41"/>
    </row>
    <row r="29" spans="1:16">
      <c r="F29" s="30"/>
      <c r="I29" s="41"/>
    </row>
    <row r="30" spans="1:16">
      <c r="F30" s="30"/>
      <c r="I30" s="41"/>
      <c r="K30" s="41"/>
      <c r="L30" s="41"/>
      <c r="M30" s="41"/>
    </row>
    <row r="31" spans="1:16">
      <c r="F31" s="30"/>
      <c r="G31" s="19"/>
      <c r="I31" s="19"/>
    </row>
    <row r="32" spans="1:16">
      <c r="I32" s="41"/>
    </row>
    <row r="33" spans="9:13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</vt:lpstr>
      <vt:lpstr>ABRIL 2019</vt:lpstr>
      <vt:lpstr>MAYO 2019</vt:lpstr>
      <vt:lpstr>OCTUBRE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Usuario de Microsoft Office</cp:lastModifiedBy>
  <cp:lastPrinted>2015-06-09T16:54:01Z</cp:lastPrinted>
  <dcterms:created xsi:type="dcterms:W3CDTF">2015-02-24T15:31:41Z</dcterms:created>
  <dcterms:modified xsi:type="dcterms:W3CDTF">2019-12-10T16:32:30Z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