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https://unproteccion-my.sharepoint.com/personal/maria_parra_unp_gov_co/Documents/TRANSPARENCIA/doc para ingresar a la pagina/"/>
    </mc:Choice>
  </mc:AlternateContent>
  <xr:revisionPtr revIDLastSave="0" documentId="8_{75B4FEFA-2FCF-4930-82B6-540277689D3D}" xr6:coauthVersionLast="45" xr6:coauthVersionMax="45" xr10:uidLastSave="{00000000-0000-0000-0000-000000000000}"/>
  <bookViews>
    <workbookView xWindow="-120" yWindow="-120" windowWidth="24240" windowHeight="13140" firstSheet="2" activeTab="5" xr2:uid="{00000000-000D-0000-FFFF-FFFF00000000}"/>
  </bookViews>
  <sheets>
    <sheet name="EJECUCION A ENERO-2020" sheetId="1" r:id="rId1"/>
    <sheet name="EJECUCION A FEBRERO-2020" sheetId="2" r:id="rId2"/>
    <sheet name="EJECUCION A MARZO-2020" sheetId="3" r:id="rId3"/>
    <sheet name="EJECUCION A ABRIL-2020" sheetId="4" r:id="rId4"/>
    <sheet name="EJECUCION A MAYO-2020" sheetId="5" r:id="rId5"/>
    <sheet name="EJECUCION A JUNIO-2020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>#REF!</definedName>
    <definedName name="ccccc" localSheetId="3">#REF!</definedName>
    <definedName name="ccccc" localSheetId="0">#REF!</definedName>
    <definedName name="ccccc" localSheetId="1">#REF!</definedName>
    <definedName name="ccccc" localSheetId="5">#REF!</definedName>
    <definedName name="ccccc" localSheetId="2">#REF!</definedName>
    <definedName name="ccccc" localSheetId="4">#REF!</definedName>
    <definedName name="ccccc">#REF!</definedName>
    <definedName name="Comod_avantel08" localSheetId="3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5">Base [1]Avantel!$A$1:$Q$1075</definedName>
    <definedName name="Comod_avantel08" localSheetId="2">Base [1]Avantel!$A$1:$Q$1075</definedName>
    <definedName name="Comod_avantel08" localSheetId="4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5">OFFSET(#REF!,0,0,COUNTA(#REF!),COUNTA(#REF!))</definedName>
    <definedName name="DYNAMICTD" localSheetId="2">OFFSET(#REF!,0,0,COUNTA(#REF!),COUNTA(#REF!))</definedName>
    <definedName name="DYNAMICTD" localSheetId="4">OFFSET(#REF!,0,0,COUNTA(#REF!),COUNTA(#REF!))</definedName>
    <definedName name="DYNAMICTD">OFFSET(#REF!,0,0,COUNTA(#REF!),COUNTA(#REF!))</definedName>
    <definedName name="eduardo" localSheetId="3">#REF!</definedName>
    <definedName name="eduardo" localSheetId="0">#REF!</definedName>
    <definedName name="eduardo" localSheetId="1">#REF!</definedName>
    <definedName name="eduardo" localSheetId="5">#REF!</definedName>
    <definedName name="eduardo" localSheetId="2">#REF!</definedName>
    <definedName name="eduardo" localSheetId="4">#REF!</definedName>
    <definedName name="eduardo">#REF!</definedName>
    <definedName name="Ejecucion" localSheetId="3">#REF!</definedName>
    <definedName name="Ejecucion" localSheetId="0">#REF!</definedName>
    <definedName name="Ejecucion" localSheetId="1">#REF!</definedName>
    <definedName name="Ejecucion" localSheetId="5">#REF!</definedName>
    <definedName name="Ejecucion" localSheetId="2">#REF!</definedName>
    <definedName name="Ejecucion" localSheetId="4">#REF!</definedName>
    <definedName name="Ejecucion">#REF!</definedName>
    <definedName name="FFFF" localSheetId="3">#REF!</definedName>
    <definedName name="FFFF" localSheetId="0">#REF!</definedName>
    <definedName name="FFFF" localSheetId="1">#REF!</definedName>
    <definedName name="FFFF" localSheetId="5">#REF!</definedName>
    <definedName name="FFFF" localSheetId="2">#REF!</definedName>
    <definedName name="FFFF" localSheetId="4">#REF!</definedName>
    <definedName name="FFFF">#REF!</definedName>
    <definedName name="GG" localSheetId="3">#REF!</definedName>
    <definedName name="GG" localSheetId="0">#REF!</definedName>
    <definedName name="GG" localSheetId="1">#REF!</definedName>
    <definedName name="GG" localSheetId="5">#REF!</definedName>
    <definedName name="GG" localSheetId="2">#REF!</definedName>
    <definedName name="GG" localSheetId="4">#REF!</definedName>
    <definedName name="GG">#REF!</definedName>
    <definedName name="GGGG" localSheetId="3">Base [1]Avantel!$A$1:$Q$1075</definedName>
    <definedName name="GGGG" localSheetId="0">Base [1]Avantel!$A$1:$Q$1075</definedName>
    <definedName name="GGGG" localSheetId="1">Base [1]Avantel!$A$1:$Q$1075</definedName>
    <definedName name="GGGG" localSheetId="5">Base [1]Avantel!$A$1:$Q$1075</definedName>
    <definedName name="GGGG" localSheetId="2">Base [1]Avantel!$A$1:$Q$1075</definedName>
    <definedName name="GGGG" localSheetId="4">Base [1]Avantel!$A$1:$Q$1075</definedName>
    <definedName name="GGGG">Base [1]Avantel!$A$1:$Q$1075</definedName>
    <definedName name="PROYECCIONES2013" localSheetId="3">#REF!</definedName>
    <definedName name="PROYECCIONES2013" localSheetId="0">#REF!</definedName>
    <definedName name="PROYECCIONES2013" localSheetId="1">#REF!</definedName>
    <definedName name="PROYECCIONES2013" localSheetId="5">#REF!</definedName>
    <definedName name="PROYECCIONES2013" localSheetId="2">#REF!</definedName>
    <definedName name="PROYECCIONES2013" localSheetId="4">#REF!</definedName>
    <definedName name="PROYECCIONES2013">#REF!</definedName>
    <definedName name="vigencias" localSheetId="3">#REF!</definedName>
    <definedName name="vigencias" localSheetId="0">#REF!</definedName>
    <definedName name="vigencias" localSheetId="1">#REF!</definedName>
    <definedName name="vigencias" localSheetId="5">#REF!</definedName>
    <definedName name="vigencias" localSheetId="2">#REF!</definedName>
    <definedName name="vigencias" localSheetId="4">#REF!</definedName>
    <definedName name="vigencias">#REF!</definedName>
    <definedName name="Vigencias_Futuras" localSheetId="3">#REF!</definedName>
    <definedName name="Vigencias_Futuras" localSheetId="0">#REF!</definedName>
    <definedName name="Vigencias_Futuras" localSheetId="1">#REF!</definedName>
    <definedName name="Vigencias_Futuras" localSheetId="5">#REF!</definedName>
    <definedName name="Vigencias_Futuras" localSheetId="2">#REF!</definedName>
    <definedName name="Vigencias_Futuras" localSheetId="4">#REF!</definedName>
    <definedName name="Vigencias_Futuras">#REF!</definedName>
    <definedName name="xxxxx" localSheetId="3">#REF!</definedName>
    <definedName name="xxxxx" localSheetId="0">#REF!</definedName>
    <definedName name="xxxxx" localSheetId="1">#REF!</definedName>
    <definedName name="xxxxx" localSheetId="5">#REF!</definedName>
    <definedName name="xxxxx" localSheetId="2">#REF!</definedName>
    <definedName name="xxxxx" localSheetId="4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6" l="1"/>
  <c r="G9" i="6"/>
  <c r="H9" i="6"/>
  <c r="I9" i="6"/>
  <c r="I10" i="6" s="1"/>
  <c r="J9" i="6"/>
  <c r="K9" i="6"/>
  <c r="N9" i="6" s="1"/>
  <c r="M9" i="6"/>
  <c r="F10" i="6"/>
  <c r="J10" i="6"/>
  <c r="M10" i="6" s="1"/>
  <c r="F11" i="6"/>
  <c r="G11" i="6"/>
  <c r="H11" i="6"/>
  <c r="I11" i="6"/>
  <c r="L11" i="6" s="1"/>
  <c r="J11" i="6"/>
  <c r="M11" i="6" s="1"/>
  <c r="K11" i="6"/>
  <c r="F12" i="6"/>
  <c r="G12" i="6"/>
  <c r="H12" i="6"/>
  <c r="I12" i="6"/>
  <c r="J12" i="6"/>
  <c r="K12" i="6"/>
  <c r="N12" i="6" s="1"/>
  <c r="F13" i="6"/>
  <c r="G13" i="6"/>
  <c r="H13" i="6"/>
  <c r="I13" i="6"/>
  <c r="J13" i="6"/>
  <c r="K13" i="6"/>
  <c r="H14" i="6"/>
  <c r="F15" i="6"/>
  <c r="G15" i="6"/>
  <c r="H15" i="6"/>
  <c r="I15" i="6"/>
  <c r="L15" i="6" s="1"/>
  <c r="J15" i="6"/>
  <c r="M15" i="6" s="1"/>
  <c r="K15" i="6"/>
  <c r="F16" i="6"/>
  <c r="F17" i="6" s="1"/>
  <c r="G16" i="6"/>
  <c r="H16" i="6"/>
  <c r="I16" i="6"/>
  <c r="I17" i="6" s="1"/>
  <c r="L17" i="6" s="1"/>
  <c r="J16" i="6"/>
  <c r="J17" i="6" s="1"/>
  <c r="M17" i="6" s="1"/>
  <c r="K16" i="6"/>
  <c r="N16" i="6" s="1"/>
  <c r="H17" i="6"/>
  <c r="F18" i="6"/>
  <c r="F19" i="6" s="1"/>
  <c r="G18" i="6"/>
  <c r="G7" i="6" s="1"/>
  <c r="H18" i="6"/>
  <c r="I18" i="6"/>
  <c r="I7" i="6" s="1"/>
  <c r="J18" i="6"/>
  <c r="J19" i="6" s="1"/>
  <c r="K18" i="6"/>
  <c r="M18" i="6"/>
  <c r="N18" i="6"/>
  <c r="G19" i="6"/>
  <c r="K19" i="6"/>
  <c r="F20" i="6"/>
  <c r="L20" i="6" s="1"/>
  <c r="G20" i="6"/>
  <c r="H20" i="6"/>
  <c r="I20" i="6"/>
  <c r="J20" i="6"/>
  <c r="M20" i="6" s="1"/>
  <c r="K20" i="6"/>
  <c r="F21" i="6"/>
  <c r="G21" i="6"/>
  <c r="H21" i="6"/>
  <c r="I21" i="6"/>
  <c r="L21" i="6" s="1"/>
  <c r="J21" i="6"/>
  <c r="K21" i="6"/>
  <c r="N21" i="6" s="1"/>
  <c r="M21" i="6"/>
  <c r="F22" i="6"/>
  <c r="G22" i="6"/>
  <c r="H22" i="6"/>
  <c r="I22" i="6"/>
  <c r="L22" i="6" s="1"/>
  <c r="J22" i="6"/>
  <c r="K22" i="6"/>
  <c r="M22" i="6"/>
  <c r="F23" i="6"/>
  <c r="G23" i="6"/>
  <c r="H23" i="6"/>
  <c r="I23" i="6"/>
  <c r="L23" i="6" s="1"/>
  <c r="J23" i="6"/>
  <c r="M23" i="6" s="1"/>
  <c r="K23" i="6"/>
  <c r="F26" i="6"/>
  <c r="G26" i="6"/>
  <c r="H26" i="6"/>
  <c r="I26" i="6"/>
  <c r="J26" i="6"/>
  <c r="M26" i="6" s="1"/>
  <c r="K26" i="6"/>
  <c r="N26" i="6" s="1"/>
  <c r="F27" i="6"/>
  <c r="G27" i="6"/>
  <c r="H27" i="6"/>
  <c r="I27" i="6"/>
  <c r="J27" i="6"/>
  <c r="M27" i="6" s="1"/>
  <c r="K27" i="6"/>
  <c r="F28" i="6"/>
  <c r="G28" i="6"/>
  <c r="H28" i="6"/>
  <c r="I28" i="6"/>
  <c r="J28" i="6"/>
  <c r="K28" i="6"/>
  <c r="N20" i="6" l="1"/>
  <c r="K6" i="6"/>
  <c r="G6" i="6"/>
  <c r="J6" i="6"/>
  <c r="M6" i="6" s="1"/>
  <c r="F6" i="6"/>
  <c r="L26" i="6"/>
  <c r="L27" i="6"/>
  <c r="N22" i="6"/>
  <c r="K7" i="6"/>
  <c r="J14" i="6"/>
  <c r="L12" i="6"/>
  <c r="M19" i="6"/>
  <c r="H24" i="6"/>
  <c r="H5" i="6"/>
  <c r="I25" i="6"/>
  <c r="G24" i="6"/>
  <c r="H7" i="6"/>
  <c r="H10" i="6"/>
  <c r="G5" i="6"/>
  <c r="G8" i="6" s="1"/>
  <c r="G29" i="6" s="1"/>
  <c r="N27" i="6"/>
  <c r="H25" i="6"/>
  <c r="J24" i="6"/>
  <c r="N13" i="6"/>
  <c r="I6" i="6"/>
  <c r="L6" i="6" s="1"/>
  <c r="G10" i="6"/>
  <c r="J5" i="6"/>
  <c r="F5" i="6"/>
  <c r="F8" i="6" s="1"/>
  <c r="K24" i="6"/>
  <c r="L18" i="6"/>
  <c r="J25" i="6"/>
  <c r="F25" i="6"/>
  <c r="K25" i="6"/>
  <c r="G25" i="6"/>
  <c r="F24" i="6"/>
  <c r="N19" i="6"/>
  <c r="J7" i="6"/>
  <c r="F7" i="6"/>
  <c r="K17" i="6"/>
  <c r="N17" i="6" s="1"/>
  <c r="G17" i="6"/>
  <c r="M13" i="6"/>
  <c r="N11" i="6"/>
  <c r="G14" i="6"/>
  <c r="K10" i="6"/>
  <c r="N10" i="6" s="1"/>
  <c r="L10" i="6"/>
  <c r="N7" i="6"/>
  <c r="L7" i="6"/>
  <c r="N6" i="6"/>
  <c r="N28" i="6"/>
  <c r="H6" i="6"/>
  <c r="H8" i="6" s="1"/>
  <c r="H29" i="6" s="1"/>
  <c r="I5" i="6"/>
  <c r="M28" i="6"/>
  <c r="I24" i="6"/>
  <c r="N23" i="6"/>
  <c r="M16" i="6"/>
  <c r="N15" i="6"/>
  <c r="K14" i="6"/>
  <c r="N14" i="6" s="1"/>
  <c r="L13" i="6"/>
  <c r="M12" i="6"/>
  <c r="L9" i="6"/>
  <c r="L28" i="6"/>
  <c r="I19" i="6"/>
  <c r="L19" i="6" s="1"/>
  <c r="L16" i="6"/>
  <c r="F14" i="6"/>
  <c r="M14" i="6" s="1"/>
  <c r="K5" i="6"/>
  <c r="H19" i="6"/>
  <c r="I14" i="6"/>
  <c r="F9" i="5"/>
  <c r="G9" i="5"/>
  <c r="H9" i="5"/>
  <c r="H10" i="5" s="1"/>
  <c r="I9" i="5"/>
  <c r="I10" i="5" s="1"/>
  <c r="J9" i="5"/>
  <c r="K9" i="5"/>
  <c r="F10" i="5"/>
  <c r="G10" i="5"/>
  <c r="F11" i="5"/>
  <c r="G11" i="5"/>
  <c r="H11" i="5"/>
  <c r="I11" i="5"/>
  <c r="J11" i="5"/>
  <c r="M11" i="5" s="1"/>
  <c r="K11" i="5"/>
  <c r="N11" i="5" s="1"/>
  <c r="F12" i="5"/>
  <c r="G12" i="5"/>
  <c r="H12" i="5"/>
  <c r="I12" i="5"/>
  <c r="J12" i="5"/>
  <c r="M12" i="5" s="1"/>
  <c r="K12" i="5"/>
  <c r="F13" i="5"/>
  <c r="G13" i="5"/>
  <c r="H13" i="5"/>
  <c r="I13" i="5"/>
  <c r="J13" i="5"/>
  <c r="K13" i="5"/>
  <c r="N13" i="5" s="1"/>
  <c r="M13" i="5"/>
  <c r="F15" i="5"/>
  <c r="G15" i="5"/>
  <c r="H15" i="5"/>
  <c r="I15" i="5"/>
  <c r="I17" i="5" s="1"/>
  <c r="J15" i="5"/>
  <c r="K15" i="5"/>
  <c r="F16" i="5"/>
  <c r="G16" i="5"/>
  <c r="H16" i="5"/>
  <c r="I16" i="5"/>
  <c r="J16" i="5"/>
  <c r="M16" i="5" s="1"/>
  <c r="K16" i="5"/>
  <c r="F18" i="5"/>
  <c r="F19" i="5" s="1"/>
  <c r="G18" i="5"/>
  <c r="H18" i="5"/>
  <c r="I18" i="5"/>
  <c r="J18" i="5"/>
  <c r="M18" i="5" s="1"/>
  <c r="K18" i="5"/>
  <c r="F20" i="5"/>
  <c r="N20" i="5" s="1"/>
  <c r="G20" i="5"/>
  <c r="H20" i="5"/>
  <c r="I20" i="5"/>
  <c r="J20" i="5"/>
  <c r="M20" i="5" s="1"/>
  <c r="K20" i="5"/>
  <c r="F21" i="5"/>
  <c r="G21" i="5"/>
  <c r="H21" i="5"/>
  <c r="I21" i="5"/>
  <c r="J21" i="5"/>
  <c r="M21" i="5" s="1"/>
  <c r="K21" i="5"/>
  <c r="N21" i="5" s="1"/>
  <c r="F22" i="5"/>
  <c r="G22" i="5"/>
  <c r="H22" i="5"/>
  <c r="I22" i="5"/>
  <c r="J22" i="5"/>
  <c r="M22" i="5" s="1"/>
  <c r="K22" i="5"/>
  <c r="F23" i="5"/>
  <c r="G23" i="5"/>
  <c r="H23" i="5"/>
  <c r="I23" i="5"/>
  <c r="J23" i="5"/>
  <c r="M23" i="5" s="1"/>
  <c r="K23" i="5"/>
  <c r="N23" i="5" s="1"/>
  <c r="F24" i="5"/>
  <c r="F26" i="5"/>
  <c r="G26" i="5"/>
  <c r="H26" i="5"/>
  <c r="I26" i="5"/>
  <c r="L26" i="5" s="1"/>
  <c r="J26" i="5"/>
  <c r="K26" i="5"/>
  <c r="F27" i="5"/>
  <c r="G27" i="5"/>
  <c r="H27" i="5"/>
  <c r="I27" i="5"/>
  <c r="J27" i="5"/>
  <c r="M27" i="5" s="1"/>
  <c r="K27" i="5"/>
  <c r="F28" i="5"/>
  <c r="G28" i="5"/>
  <c r="H28" i="5"/>
  <c r="I28" i="5"/>
  <c r="J28" i="5"/>
  <c r="M28" i="5" s="1"/>
  <c r="K28" i="5"/>
  <c r="J19" i="5" l="1"/>
  <c r="N25" i="6"/>
  <c r="F29" i="6"/>
  <c r="H17" i="5"/>
  <c r="M5" i="6"/>
  <c r="N27" i="5"/>
  <c r="N18" i="5"/>
  <c r="J8" i="6"/>
  <c r="J29" i="6" s="1"/>
  <c r="M29" i="6" s="1"/>
  <c r="L25" i="6"/>
  <c r="M25" i="6"/>
  <c r="M24" i="6"/>
  <c r="L24" i="6"/>
  <c r="M7" i="6"/>
  <c r="N24" i="6"/>
  <c r="N5" i="6"/>
  <c r="K8" i="6"/>
  <c r="L14" i="6"/>
  <c r="L5" i="6"/>
  <c r="I8" i="6"/>
  <c r="H14" i="5"/>
  <c r="N28" i="5"/>
  <c r="M19" i="5"/>
  <c r="G7" i="5"/>
  <c r="N16" i="5"/>
  <c r="G6" i="5"/>
  <c r="L22" i="5"/>
  <c r="G19" i="5"/>
  <c r="K17" i="5"/>
  <c r="G17" i="5"/>
  <c r="J6" i="5"/>
  <c r="F6" i="5"/>
  <c r="L27" i="5"/>
  <c r="I25" i="5"/>
  <c r="J24" i="5"/>
  <c r="M24" i="5" s="1"/>
  <c r="L15" i="5"/>
  <c r="N12" i="5"/>
  <c r="H25" i="5"/>
  <c r="I24" i="5"/>
  <c r="L24" i="5" s="1"/>
  <c r="I7" i="5"/>
  <c r="K5" i="5"/>
  <c r="G5" i="5"/>
  <c r="L28" i="5"/>
  <c r="K25" i="5"/>
  <c r="G25" i="5"/>
  <c r="H6" i="5"/>
  <c r="H24" i="5"/>
  <c r="I19" i="5"/>
  <c r="L19" i="5" s="1"/>
  <c r="L18" i="5"/>
  <c r="H7" i="5"/>
  <c r="L16" i="5"/>
  <c r="K10" i="5"/>
  <c r="N10" i="5" s="1"/>
  <c r="J5" i="5"/>
  <c r="F5" i="5"/>
  <c r="N5" i="5" s="1"/>
  <c r="J25" i="5"/>
  <c r="F25" i="5"/>
  <c r="L25" i="5" s="1"/>
  <c r="K24" i="5"/>
  <c r="N24" i="5" s="1"/>
  <c r="G24" i="5"/>
  <c r="J17" i="5"/>
  <c r="I14" i="5"/>
  <c r="G14" i="5"/>
  <c r="J10" i="5"/>
  <c r="M10" i="5" s="1"/>
  <c r="N9" i="5"/>
  <c r="L10" i="5"/>
  <c r="K7" i="5"/>
  <c r="M26" i="5"/>
  <c r="L23" i="5"/>
  <c r="L20" i="5"/>
  <c r="K19" i="5"/>
  <c r="N19" i="5" s="1"/>
  <c r="J7" i="5"/>
  <c r="F7" i="5"/>
  <c r="I6" i="5"/>
  <c r="L6" i="5" s="1"/>
  <c r="L11" i="5"/>
  <c r="M9" i="5"/>
  <c r="H5" i="5"/>
  <c r="H8" i="5" s="1"/>
  <c r="H29" i="5" s="1"/>
  <c r="M5" i="5"/>
  <c r="N15" i="5"/>
  <c r="K14" i="5"/>
  <c r="L13" i="5"/>
  <c r="L9" i="5"/>
  <c r="K6" i="5"/>
  <c r="L21" i="5"/>
  <c r="N26" i="5"/>
  <c r="N22" i="5"/>
  <c r="M15" i="5"/>
  <c r="J14" i="5"/>
  <c r="F14" i="5"/>
  <c r="L12" i="5"/>
  <c r="I5" i="5"/>
  <c r="H19" i="5"/>
  <c r="F17" i="5"/>
  <c r="N17" i="5" s="1"/>
  <c r="F9" i="4"/>
  <c r="F10" i="4" s="1"/>
  <c r="G9" i="4"/>
  <c r="H9" i="4"/>
  <c r="I9" i="4"/>
  <c r="I10" i="4" s="1"/>
  <c r="J9" i="4"/>
  <c r="K9" i="4"/>
  <c r="J10" i="4"/>
  <c r="F11" i="4"/>
  <c r="G11" i="4"/>
  <c r="H11" i="4"/>
  <c r="I11" i="4"/>
  <c r="J11" i="4"/>
  <c r="K11" i="4"/>
  <c r="F12" i="4"/>
  <c r="G12" i="4"/>
  <c r="H12" i="4"/>
  <c r="I12" i="4"/>
  <c r="L12" i="4" s="1"/>
  <c r="J12" i="4"/>
  <c r="M12" i="4" s="1"/>
  <c r="K12" i="4"/>
  <c r="N12" i="4" s="1"/>
  <c r="F13" i="4"/>
  <c r="G13" i="4"/>
  <c r="H13" i="4"/>
  <c r="I13" i="4"/>
  <c r="J13" i="4"/>
  <c r="K13" i="4"/>
  <c r="F15" i="4"/>
  <c r="G15" i="4"/>
  <c r="G17" i="4" s="1"/>
  <c r="H15" i="4"/>
  <c r="I15" i="4"/>
  <c r="J15" i="4"/>
  <c r="M15" i="4" s="1"/>
  <c r="K15" i="4"/>
  <c r="K17" i="4" s="1"/>
  <c r="F16" i="4"/>
  <c r="G16" i="4"/>
  <c r="H16" i="4"/>
  <c r="I16" i="4"/>
  <c r="L16" i="4" s="1"/>
  <c r="J16" i="4"/>
  <c r="M16" i="4" s="1"/>
  <c r="K16" i="4"/>
  <c r="F18" i="4"/>
  <c r="G18" i="4"/>
  <c r="G19" i="4" s="1"/>
  <c r="H18" i="4"/>
  <c r="I18" i="4"/>
  <c r="J18" i="4"/>
  <c r="K18" i="4"/>
  <c r="K19" i="4" s="1"/>
  <c r="H19" i="4"/>
  <c r="I19" i="4"/>
  <c r="F20" i="4"/>
  <c r="G20" i="4"/>
  <c r="H20" i="4"/>
  <c r="I20" i="4"/>
  <c r="J20" i="4"/>
  <c r="M20" i="4" s="1"/>
  <c r="K20" i="4"/>
  <c r="F21" i="4"/>
  <c r="G21" i="4"/>
  <c r="H21" i="4"/>
  <c r="I21" i="4"/>
  <c r="J21" i="4"/>
  <c r="M21" i="4" s="1"/>
  <c r="K21" i="4"/>
  <c r="F22" i="4"/>
  <c r="G22" i="4"/>
  <c r="H22" i="4"/>
  <c r="I22" i="4"/>
  <c r="J22" i="4"/>
  <c r="M22" i="4" s="1"/>
  <c r="K22" i="4"/>
  <c r="F23" i="4"/>
  <c r="G23" i="4"/>
  <c r="H23" i="4"/>
  <c r="I23" i="4"/>
  <c r="J23" i="4"/>
  <c r="M23" i="4" s="1"/>
  <c r="K23" i="4"/>
  <c r="F26" i="4"/>
  <c r="G26" i="4"/>
  <c r="H26" i="4"/>
  <c r="I26" i="4"/>
  <c r="J26" i="4"/>
  <c r="K26" i="4"/>
  <c r="F27" i="4"/>
  <c r="G27" i="4"/>
  <c r="H27" i="4"/>
  <c r="I27" i="4"/>
  <c r="L27" i="4" s="1"/>
  <c r="J27" i="4"/>
  <c r="M27" i="4" s="1"/>
  <c r="K27" i="4"/>
  <c r="F28" i="4"/>
  <c r="G28" i="4"/>
  <c r="H28" i="4"/>
  <c r="I28" i="4"/>
  <c r="J28" i="4"/>
  <c r="M28" i="4" s="1"/>
  <c r="K28" i="4"/>
  <c r="L20" i="4" l="1"/>
  <c r="F17" i="4"/>
  <c r="N16" i="4"/>
  <c r="M8" i="6"/>
  <c r="N22" i="4"/>
  <c r="N20" i="4"/>
  <c r="F14" i="4"/>
  <c r="K29" i="6"/>
  <c r="N29" i="6" s="1"/>
  <c r="N8" i="6"/>
  <c r="L8" i="6"/>
  <c r="I29" i="6"/>
  <c r="L29" i="6" s="1"/>
  <c r="N6" i="5"/>
  <c r="M6" i="5"/>
  <c r="G8" i="5"/>
  <c r="N7" i="5"/>
  <c r="J8" i="5"/>
  <c r="J29" i="5" s="1"/>
  <c r="M29" i="5" s="1"/>
  <c r="N25" i="5"/>
  <c r="L14" i="5"/>
  <c r="M7" i="5"/>
  <c r="M25" i="5"/>
  <c r="L7" i="5"/>
  <c r="F8" i="5"/>
  <c r="F29" i="5" s="1"/>
  <c r="G29" i="5"/>
  <c r="M14" i="5"/>
  <c r="N14" i="5"/>
  <c r="L5" i="5"/>
  <c r="I8" i="5"/>
  <c r="K8" i="5"/>
  <c r="L17" i="5"/>
  <c r="M17" i="5"/>
  <c r="J14" i="4"/>
  <c r="M14" i="4" s="1"/>
  <c r="L21" i="4"/>
  <c r="L28" i="4"/>
  <c r="N15" i="4"/>
  <c r="H24" i="4"/>
  <c r="N23" i="4"/>
  <c r="I6" i="4"/>
  <c r="H7" i="4"/>
  <c r="J17" i="4"/>
  <c r="H17" i="4"/>
  <c r="H5" i="4"/>
  <c r="I7" i="4"/>
  <c r="N17" i="4"/>
  <c r="K6" i="4"/>
  <c r="G6" i="4"/>
  <c r="L11" i="4"/>
  <c r="M10" i="4"/>
  <c r="K5" i="4"/>
  <c r="N5" i="4" s="1"/>
  <c r="G5" i="4"/>
  <c r="F25" i="4"/>
  <c r="M17" i="4"/>
  <c r="M11" i="4"/>
  <c r="H14" i="4"/>
  <c r="L10" i="4"/>
  <c r="J5" i="4"/>
  <c r="F5" i="4"/>
  <c r="M5" i="4" s="1"/>
  <c r="N28" i="4"/>
  <c r="G25" i="4"/>
  <c r="N27" i="4"/>
  <c r="L23" i="4"/>
  <c r="H6" i="4"/>
  <c r="F24" i="4"/>
  <c r="L13" i="4"/>
  <c r="N11" i="4"/>
  <c r="G14" i="4"/>
  <c r="H10" i="4"/>
  <c r="L9" i="4"/>
  <c r="K7" i="4"/>
  <c r="N7" i="4" s="1"/>
  <c r="N21" i="4"/>
  <c r="K24" i="4"/>
  <c r="N24" i="4" s="1"/>
  <c r="F7" i="4"/>
  <c r="F19" i="4"/>
  <c r="L19" i="4" s="1"/>
  <c r="J25" i="4"/>
  <c r="M26" i="4"/>
  <c r="I25" i="4"/>
  <c r="K25" i="4"/>
  <c r="N25" i="4" s="1"/>
  <c r="N18" i="4"/>
  <c r="J6" i="4"/>
  <c r="F6" i="4"/>
  <c r="L6" i="4" s="1"/>
  <c r="G24" i="4"/>
  <c r="G7" i="4"/>
  <c r="G8" i="4" s="1"/>
  <c r="M18" i="4"/>
  <c r="J7" i="4"/>
  <c r="M7" i="4" s="1"/>
  <c r="J19" i="4"/>
  <c r="N26" i="4"/>
  <c r="H25" i="4"/>
  <c r="I17" i="4"/>
  <c r="L17" i="4" s="1"/>
  <c r="L15" i="4"/>
  <c r="I14" i="4"/>
  <c r="L14" i="4" s="1"/>
  <c r="N13" i="4"/>
  <c r="N9" i="4"/>
  <c r="L26" i="4"/>
  <c r="J24" i="4"/>
  <c r="L22" i="4"/>
  <c r="L18" i="4"/>
  <c r="M13" i="4"/>
  <c r="M9" i="4"/>
  <c r="I5" i="4"/>
  <c r="I24" i="4"/>
  <c r="K14" i="4"/>
  <c r="N14" i="4" s="1"/>
  <c r="K10" i="4"/>
  <c r="N10" i="4" s="1"/>
  <c r="G10" i="4"/>
  <c r="F9" i="3"/>
  <c r="G9" i="3"/>
  <c r="H9" i="3"/>
  <c r="I9" i="3"/>
  <c r="I10" i="3" s="1"/>
  <c r="J9" i="3"/>
  <c r="K9" i="3"/>
  <c r="H10" i="3"/>
  <c r="F11" i="3"/>
  <c r="G11" i="3"/>
  <c r="H11" i="3"/>
  <c r="I11" i="3"/>
  <c r="J11" i="3"/>
  <c r="M11" i="3" s="1"/>
  <c r="K11" i="3"/>
  <c r="N11" i="3" s="1"/>
  <c r="L11" i="3"/>
  <c r="F12" i="3"/>
  <c r="G12" i="3"/>
  <c r="H12" i="3"/>
  <c r="I12" i="3"/>
  <c r="J12" i="3"/>
  <c r="K12" i="3"/>
  <c r="N12" i="3"/>
  <c r="F13" i="3"/>
  <c r="G13" i="3"/>
  <c r="H13" i="3"/>
  <c r="I13" i="3"/>
  <c r="J13" i="3"/>
  <c r="M13" i="3" s="1"/>
  <c r="K13" i="3"/>
  <c r="N13" i="3"/>
  <c r="F15" i="3"/>
  <c r="G15" i="3"/>
  <c r="H15" i="3"/>
  <c r="I15" i="3"/>
  <c r="L15" i="3" s="1"/>
  <c r="J15" i="3"/>
  <c r="M15" i="3" s="1"/>
  <c r="K15" i="3"/>
  <c r="F16" i="3"/>
  <c r="F17" i="3" s="1"/>
  <c r="G16" i="3"/>
  <c r="H16" i="3"/>
  <c r="I16" i="3"/>
  <c r="J16" i="3"/>
  <c r="J17" i="3" s="1"/>
  <c r="M17" i="3" s="1"/>
  <c r="K16" i="3"/>
  <c r="N16" i="3" s="1"/>
  <c r="F18" i="3"/>
  <c r="L18" i="3" s="1"/>
  <c r="G18" i="3"/>
  <c r="H18" i="3"/>
  <c r="I18" i="3"/>
  <c r="J18" i="3"/>
  <c r="K18" i="3"/>
  <c r="G19" i="3"/>
  <c r="F20" i="3"/>
  <c r="G20" i="3"/>
  <c r="H20" i="3"/>
  <c r="I20" i="3"/>
  <c r="J20" i="3"/>
  <c r="M20" i="3" s="1"/>
  <c r="K20" i="3"/>
  <c r="F21" i="3"/>
  <c r="G21" i="3"/>
  <c r="H21" i="3"/>
  <c r="I21" i="3"/>
  <c r="J21" i="3"/>
  <c r="M21" i="3" s="1"/>
  <c r="K21" i="3"/>
  <c r="N21" i="3" s="1"/>
  <c r="F22" i="3"/>
  <c r="G22" i="3"/>
  <c r="H22" i="3"/>
  <c r="I22" i="3"/>
  <c r="L22" i="3" s="1"/>
  <c r="J22" i="3"/>
  <c r="M22" i="3" s="1"/>
  <c r="K22" i="3"/>
  <c r="F23" i="3"/>
  <c r="G23" i="3"/>
  <c r="H23" i="3"/>
  <c r="I23" i="3"/>
  <c r="L23" i="3" s="1"/>
  <c r="J23" i="3"/>
  <c r="M23" i="3" s="1"/>
  <c r="K23" i="3"/>
  <c r="F24" i="3"/>
  <c r="F26" i="3"/>
  <c r="G26" i="3"/>
  <c r="H26" i="3"/>
  <c r="I26" i="3"/>
  <c r="L26" i="3" s="1"/>
  <c r="J26" i="3"/>
  <c r="M26" i="3" s="1"/>
  <c r="K26" i="3"/>
  <c r="F27" i="3"/>
  <c r="G27" i="3"/>
  <c r="H27" i="3"/>
  <c r="I27" i="3"/>
  <c r="J27" i="3"/>
  <c r="M27" i="3" s="1"/>
  <c r="K27" i="3"/>
  <c r="F28" i="3"/>
  <c r="G28" i="3"/>
  <c r="H28" i="3"/>
  <c r="I28" i="3"/>
  <c r="J28" i="3"/>
  <c r="K28" i="3"/>
  <c r="L27" i="3" l="1"/>
  <c r="K25" i="3"/>
  <c r="G25" i="3"/>
  <c r="F19" i="3"/>
  <c r="I17" i="3"/>
  <c r="J25" i="3"/>
  <c r="F25" i="3"/>
  <c r="N22" i="3"/>
  <c r="H7" i="3"/>
  <c r="J14" i="3"/>
  <c r="L12" i="3"/>
  <c r="L7" i="4"/>
  <c r="I6" i="3"/>
  <c r="L20" i="3"/>
  <c r="K7" i="3"/>
  <c r="G7" i="3"/>
  <c r="H14" i="3"/>
  <c r="K5" i="3"/>
  <c r="G5" i="3"/>
  <c r="M8" i="5"/>
  <c r="N8" i="5"/>
  <c r="K29" i="5"/>
  <c r="N29" i="5" s="1"/>
  <c r="L8" i="5"/>
  <c r="I29" i="5"/>
  <c r="L29" i="5" s="1"/>
  <c r="M24" i="4"/>
  <c r="G29" i="4"/>
  <c r="L25" i="4"/>
  <c r="K8" i="4"/>
  <c r="K29" i="4" s="1"/>
  <c r="L24" i="4"/>
  <c r="N19" i="4"/>
  <c r="M19" i="4"/>
  <c r="M25" i="4"/>
  <c r="H8" i="4"/>
  <c r="H29" i="4" s="1"/>
  <c r="L5" i="4"/>
  <c r="I8" i="4"/>
  <c r="F8" i="4"/>
  <c r="F29" i="4" s="1"/>
  <c r="M6" i="4"/>
  <c r="N6" i="4"/>
  <c r="J8" i="4"/>
  <c r="H17" i="3"/>
  <c r="N26" i="3"/>
  <c r="K17" i="3"/>
  <c r="N17" i="3" s="1"/>
  <c r="G17" i="3"/>
  <c r="G14" i="3"/>
  <c r="G10" i="3"/>
  <c r="J5" i="3"/>
  <c r="F5" i="3"/>
  <c r="N28" i="3"/>
  <c r="I25" i="3"/>
  <c r="L21" i="3"/>
  <c r="N20" i="3"/>
  <c r="K19" i="3"/>
  <c r="N19" i="3" s="1"/>
  <c r="N18" i="3"/>
  <c r="J7" i="3"/>
  <c r="M7" i="3" s="1"/>
  <c r="F7" i="3"/>
  <c r="K6" i="3"/>
  <c r="N6" i="3" s="1"/>
  <c r="G6" i="3"/>
  <c r="N9" i="3"/>
  <c r="N27" i="3"/>
  <c r="H25" i="3"/>
  <c r="J24" i="3"/>
  <c r="M24" i="3" s="1"/>
  <c r="K24" i="3"/>
  <c r="N24" i="3" s="1"/>
  <c r="G24" i="3"/>
  <c r="H24" i="3"/>
  <c r="J19" i="3"/>
  <c r="M18" i="3"/>
  <c r="I7" i="3"/>
  <c r="L7" i="3" s="1"/>
  <c r="L17" i="3"/>
  <c r="J6" i="3"/>
  <c r="F6" i="3"/>
  <c r="L6" i="3" s="1"/>
  <c r="K10" i="3"/>
  <c r="M9" i="3"/>
  <c r="H5" i="3"/>
  <c r="N25" i="3"/>
  <c r="N5" i="3"/>
  <c r="K8" i="3"/>
  <c r="L25" i="3"/>
  <c r="N7" i="3"/>
  <c r="I5" i="3"/>
  <c r="M28" i="3"/>
  <c r="I24" i="3"/>
  <c r="L24" i="3" s="1"/>
  <c r="N23" i="3"/>
  <c r="M16" i="3"/>
  <c r="N15" i="3"/>
  <c r="K14" i="3"/>
  <c r="L13" i="3"/>
  <c r="M12" i="3"/>
  <c r="L9" i="3"/>
  <c r="H6" i="3"/>
  <c r="L28" i="3"/>
  <c r="I19" i="3"/>
  <c r="L16" i="3"/>
  <c r="F14" i="3"/>
  <c r="M14" i="3" s="1"/>
  <c r="J10" i="3"/>
  <c r="F10" i="3"/>
  <c r="N10" i="3" s="1"/>
  <c r="H19" i="3"/>
  <c r="I14" i="3"/>
  <c r="L14" i="3" s="1"/>
  <c r="G15" i="2"/>
  <c r="F9" i="2"/>
  <c r="G9" i="2"/>
  <c r="H9" i="2"/>
  <c r="I9" i="2"/>
  <c r="J9" i="2"/>
  <c r="K9" i="2"/>
  <c r="H10" i="2"/>
  <c r="I10" i="2"/>
  <c r="F11" i="2"/>
  <c r="G11" i="2"/>
  <c r="H11" i="2"/>
  <c r="H14" i="2" s="1"/>
  <c r="I11" i="2"/>
  <c r="J11" i="2"/>
  <c r="M11" i="2" s="1"/>
  <c r="K11" i="2"/>
  <c r="N11" i="2" s="1"/>
  <c r="L11" i="2"/>
  <c r="F12" i="2"/>
  <c r="L12" i="2" s="1"/>
  <c r="G12" i="2"/>
  <c r="H12" i="2"/>
  <c r="I12" i="2"/>
  <c r="J12" i="2"/>
  <c r="M12" i="2" s="1"/>
  <c r="K12" i="2"/>
  <c r="F13" i="2"/>
  <c r="G13" i="2"/>
  <c r="H13" i="2"/>
  <c r="I13" i="2"/>
  <c r="J13" i="2"/>
  <c r="K13" i="2"/>
  <c r="I14" i="2"/>
  <c r="F15" i="2"/>
  <c r="M15" i="2" s="1"/>
  <c r="H15" i="2"/>
  <c r="H17" i="2" s="1"/>
  <c r="I15" i="2"/>
  <c r="J15" i="2"/>
  <c r="K15" i="2"/>
  <c r="N15" i="2" s="1"/>
  <c r="L15" i="2"/>
  <c r="F16" i="2"/>
  <c r="L16" i="2" s="1"/>
  <c r="G16" i="2"/>
  <c r="G17" i="2" s="1"/>
  <c r="H16" i="2"/>
  <c r="I16" i="2"/>
  <c r="J16" i="2"/>
  <c r="M16" i="2" s="1"/>
  <c r="K16" i="2"/>
  <c r="K17" i="2" s="1"/>
  <c r="J17" i="2"/>
  <c r="F18" i="2"/>
  <c r="F7" i="2" s="1"/>
  <c r="G18" i="2"/>
  <c r="G7" i="2" s="1"/>
  <c r="H18" i="2"/>
  <c r="H7" i="2" s="1"/>
  <c r="I18" i="2"/>
  <c r="I7" i="2" s="1"/>
  <c r="J18" i="2"/>
  <c r="J7" i="2" s="1"/>
  <c r="K18" i="2"/>
  <c r="K7" i="2" s="1"/>
  <c r="G19" i="2"/>
  <c r="H19" i="2"/>
  <c r="K19" i="2"/>
  <c r="F20" i="2"/>
  <c r="L20" i="2" s="1"/>
  <c r="G20" i="2"/>
  <c r="H20" i="2"/>
  <c r="I20" i="2"/>
  <c r="J20" i="2"/>
  <c r="M20" i="2" s="1"/>
  <c r="K20" i="2"/>
  <c r="N20" i="2" s="1"/>
  <c r="F21" i="2"/>
  <c r="L21" i="2" s="1"/>
  <c r="G21" i="2"/>
  <c r="H21" i="2"/>
  <c r="I21" i="2"/>
  <c r="J21" i="2"/>
  <c r="J23" i="2" s="1"/>
  <c r="K21" i="2"/>
  <c r="N21" i="2" s="1"/>
  <c r="F22" i="2"/>
  <c r="G22" i="2"/>
  <c r="H22" i="2"/>
  <c r="H23" i="2" s="1"/>
  <c r="I22" i="2"/>
  <c r="I23" i="2" s="1"/>
  <c r="J22" i="2"/>
  <c r="K22" i="2"/>
  <c r="N22" i="2" s="1"/>
  <c r="M22" i="2"/>
  <c r="F25" i="2"/>
  <c r="L25" i="2" s="1"/>
  <c r="G25" i="2"/>
  <c r="G24" i="2" s="1"/>
  <c r="H25" i="2"/>
  <c r="I25" i="2"/>
  <c r="J25" i="2"/>
  <c r="J24" i="2" s="1"/>
  <c r="K25" i="2"/>
  <c r="K24" i="2" s="1"/>
  <c r="F26" i="2"/>
  <c r="G26" i="2"/>
  <c r="H26" i="2"/>
  <c r="I26" i="2"/>
  <c r="L26" i="2" s="1"/>
  <c r="J26" i="2"/>
  <c r="M26" i="2" s="1"/>
  <c r="K26" i="2"/>
  <c r="N26" i="2"/>
  <c r="F27" i="2"/>
  <c r="G27" i="2"/>
  <c r="H27" i="2"/>
  <c r="I27" i="2"/>
  <c r="L27" i="2" s="1"/>
  <c r="J27" i="2"/>
  <c r="K27" i="2"/>
  <c r="M27" i="2"/>
  <c r="N27" i="2"/>
  <c r="M7" i="2" l="1"/>
  <c r="H24" i="2"/>
  <c r="J6" i="2"/>
  <c r="M6" i="2" s="1"/>
  <c r="K5" i="2"/>
  <c r="K8" i="2" s="1"/>
  <c r="I24" i="2"/>
  <c r="M18" i="2"/>
  <c r="F17" i="2"/>
  <c r="N17" i="2" s="1"/>
  <c r="I6" i="2"/>
  <c r="L6" i="2" s="1"/>
  <c r="J5" i="2"/>
  <c r="F5" i="2"/>
  <c r="L19" i="3"/>
  <c r="G23" i="2"/>
  <c r="K6" i="2"/>
  <c r="N6" i="2" s="1"/>
  <c r="N18" i="2"/>
  <c r="M17" i="2"/>
  <c r="F6" i="2"/>
  <c r="G5" i="2"/>
  <c r="N25" i="2"/>
  <c r="I17" i="2"/>
  <c r="L17" i="2" s="1"/>
  <c r="N13" i="2"/>
  <c r="H6" i="2"/>
  <c r="I5" i="2"/>
  <c r="L5" i="2" s="1"/>
  <c r="M5" i="3"/>
  <c r="M25" i="3"/>
  <c r="G6" i="2"/>
  <c r="K14" i="2"/>
  <c r="G14" i="2"/>
  <c r="H5" i="2"/>
  <c r="M19" i="3"/>
  <c r="G8" i="3"/>
  <c r="G29" i="3" s="1"/>
  <c r="N29" i="4"/>
  <c r="M8" i="4"/>
  <c r="J29" i="4"/>
  <c r="M29" i="4" s="1"/>
  <c r="N8" i="4"/>
  <c r="L8" i="4"/>
  <c r="I29" i="4"/>
  <c r="L29" i="4" s="1"/>
  <c r="F8" i="3"/>
  <c r="F29" i="3" s="1"/>
  <c r="M6" i="3"/>
  <c r="J8" i="3"/>
  <c r="J29" i="3" s="1"/>
  <c r="M29" i="3" s="1"/>
  <c r="H8" i="3"/>
  <c r="H29" i="3" s="1"/>
  <c r="L5" i="3"/>
  <c r="I8" i="3"/>
  <c r="M10" i="3"/>
  <c r="N14" i="3"/>
  <c r="L10" i="3"/>
  <c r="K29" i="3"/>
  <c r="N29" i="3" s="1"/>
  <c r="N8" i="3"/>
  <c r="H8" i="2"/>
  <c r="H28" i="2" s="1"/>
  <c r="N5" i="2"/>
  <c r="G8" i="2"/>
  <c r="G28" i="2" s="1"/>
  <c r="L7" i="2"/>
  <c r="N7" i="2"/>
  <c r="M5" i="2"/>
  <c r="J8" i="2"/>
  <c r="F8" i="2"/>
  <c r="M25" i="2"/>
  <c r="F24" i="2"/>
  <c r="L24" i="2" s="1"/>
  <c r="K23" i="2"/>
  <c r="L22" i="2"/>
  <c r="M21" i="2"/>
  <c r="L18" i="2"/>
  <c r="N16" i="2"/>
  <c r="M13" i="2"/>
  <c r="N12" i="2"/>
  <c r="M9" i="2"/>
  <c r="N9" i="2"/>
  <c r="F23" i="2"/>
  <c r="M23" i="2" s="1"/>
  <c r="J19" i="2"/>
  <c r="F19" i="2"/>
  <c r="N19" i="2" s="1"/>
  <c r="L13" i="2"/>
  <c r="K10" i="2"/>
  <c r="G10" i="2"/>
  <c r="L9" i="2"/>
  <c r="I19" i="2"/>
  <c r="L19" i="2" s="1"/>
  <c r="J14" i="2"/>
  <c r="F14" i="2"/>
  <c r="N14" i="2" s="1"/>
  <c r="J10" i="2"/>
  <c r="F10" i="2"/>
  <c r="L10" i="2" s="1"/>
  <c r="K24" i="1"/>
  <c r="J24" i="1"/>
  <c r="I24" i="1"/>
  <c r="L24" i="1" s="1"/>
  <c r="H24" i="1"/>
  <c r="H23" i="1" s="1"/>
  <c r="G24" i="1"/>
  <c r="G23" i="1" s="1"/>
  <c r="F24" i="1"/>
  <c r="F23" i="1" s="1"/>
  <c r="J23" i="1"/>
  <c r="K21" i="1"/>
  <c r="J21" i="1"/>
  <c r="I21" i="1"/>
  <c r="H21" i="1"/>
  <c r="G21" i="1"/>
  <c r="F21" i="1"/>
  <c r="K20" i="1"/>
  <c r="J20" i="1"/>
  <c r="I20" i="1"/>
  <c r="H20" i="1"/>
  <c r="G20" i="1"/>
  <c r="G6" i="1" s="1"/>
  <c r="F20" i="1"/>
  <c r="K19" i="1"/>
  <c r="J19" i="1"/>
  <c r="I19" i="1"/>
  <c r="L19" i="1" s="1"/>
  <c r="H19" i="1"/>
  <c r="G19" i="1"/>
  <c r="F19" i="1"/>
  <c r="N19" i="1" s="1"/>
  <c r="K17" i="1"/>
  <c r="K7" i="1" s="1"/>
  <c r="J17" i="1"/>
  <c r="I17" i="1"/>
  <c r="I18" i="1" s="1"/>
  <c r="H17" i="1"/>
  <c r="H18" i="1" s="1"/>
  <c r="G17" i="1"/>
  <c r="G18" i="1" s="1"/>
  <c r="F17" i="1"/>
  <c r="K15" i="1"/>
  <c r="J15" i="1"/>
  <c r="I15" i="1"/>
  <c r="H15" i="1"/>
  <c r="G15" i="1"/>
  <c r="F15" i="1"/>
  <c r="L15" i="1" s="1"/>
  <c r="K14" i="1"/>
  <c r="J14" i="1"/>
  <c r="I14" i="1"/>
  <c r="I6" i="1" s="1"/>
  <c r="H14" i="1"/>
  <c r="G14" i="1"/>
  <c r="F14" i="1"/>
  <c r="M12" i="1"/>
  <c r="K12" i="1"/>
  <c r="N12" i="1" s="1"/>
  <c r="J12" i="1"/>
  <c r="I12" i="1"/>
  <c r="H12" i="1"/>
  <c r="G12" i="1"/>
  <c r="F12" i="1"/>
  <c r="K11" i="1"/>
  <c r="J11" i="1"/>
  <c r="I11" i="1"/>
  <c r="H11" i="1"/>
  <c r="G11" i="1"/>
  <c r="F11" i="1"/>
  <c r="N11" i="1" s="1"/>
  <c r="K9" i="1"/>
  <c r="K10" i="1" s="1"/>
  <c r="J9" i="1"/>
  <c r="I9" i="1"/>
  <c r="I10" i="1" s="1"/>
  <c r="H9" i="1"/>
  <c r="H10" i="1" s="1"/>
  <c r="G9" i="1"/>
  <c r="G10" i="1" s="1"/>
  <c r="F9" i="1"/>
  <c r="J7" i="1"/>
  <c r="G7" i="1"/>
  <c r="F7" i="1"/>
  <c r="M24" i="2" l="1"/>
  <c r="K18" i="1"/>
  <c r="F16" i="1"/>
  <c r="J16" i="1"/>
  <c r="H6" i="1"/>
  <c r="I8" i="2"/>
  <c r="L8" i="2" s="1"/>
  <c r="N7" i="1"/>
  <c r="N10" i="2"/>
  <c r="F28" i="2"/>
  <c r="M8" i="3"/>
  <c r="L8" i="3"/>
  <c r="I29" i="3"/>
  <c r="L29" i="3" s="1"/>
  <c r="L14" i="2"/>
  <c r="M14" i="2"/>
  <c r="K28" i="2"/>
  <c r="N28" i="2" s="1"/>
  <c r="N8" i="2"/>
  <c r="N23" i="2"/>
  <c r="M10" i="2"/>
  <c r="L23" i="2"/>
  <c r="N24" i="2"/>
  <c r="I28" i="2"/>
  <c r="L28" i="2" s="1"/>
  <c r="M8" i="2"/>
  <c r="J28" i="2"/>
  <c r="M28" i="2" s="1"/>
  <c r="M19" i="2"/>
  <c r="M7" i="1"/>
  <c r="L21" i="1"/>
  <c r="M24" i="1"/>
  <c r="H7" i="1"/>
  <c r="L9" i="1"/>
  <c r="G16" i="1"/>
  <c r="N17" i="1"/>
  <c r="M11" i="1"/>
  <c r="J5" i="1"/>
  <c r="I7" i="1"/>
  <c r="L7" i="1" s="1"/>
  <c r="I13" i="1"/>
  <c r="F6" i="1"/>
  <c r="L6" i="1" s="1"/>
  <c r="M20" i="1"/>
  <c r="G5" i="1"/>
  <c r="G8" i="1" s="1"/>
  <c r="G25" i="1" s="1"/>
  <c r="J6" i="1"/>
  <c r="M6" i="1" s="1"/>
  <c r="K13" i="1"/>
  <c r="N14" i="1"/>
  <c r="J22" i="1"/>
  <c r="N20" i="1"/>
  <c r="I22" i="1"/>
  <c r="K6" i="1"/>
  <c r="H5" i="1"/>
  <c r="L11" i="1"/>
  <c r="I5" i="1"/>
  <c r="F13" i="1"/>
  <c r="H16" i="1"/>
  <c r="M14" i="1"/>
  <c r="N24" i="1"/>
  <c r="M17" i="1"/>
  <c r="M23" i="1"/>
  <c r="G13" i="1"/>
  <c r="G22" i="1"/>
  <c r="F5" i="1"/>
  <c r="M9" i="1"/>
  <c r="L13" i="1"/>
  <c r="J13" i="1"/>
  <c r="L14" i="1"/>
  <c r="N15" i="1"/>
  <c r="M15" i="1"/>
  <c r="K16" i="1"/>
  <c r="H22" i="1"/>
  <c r="L20" i="1"/>
  <c r="M21" i="1"/>
  <c r="M16" i="1"/>
  <c r="N9" i="1"/>
  <c r="N21" i="1"/>
  <c r="K5" i="1"/>
  <c r="F10" i="1"/>
  <c r="N10" i="1" s="1"/>
  <c r="J10" i="1"/>
  <c r="L12" i="1"/>
  <c r="F18" i="1"/>
  <c r="N18" i="1" s="1"/>
  <c r="J18" i="1"/>
  <c r="M19" i="1"/>
  <c r="F22" i="1"/>
  <c r="M22" i="1" s="1"/>
  <c r="I23" i="1"/>
  <c r="H13" i="1"/>
  <c r="I16" i="1"/>
  <c r="L17" i="1"/>
  <c r="K22" i="1"/>
  <c r="M5" i="1"/>
  <c r="K23" i="1"/>
  <c r="I8" i="1" l="1"/>
  <c r="F8" i="1"/>
  <c r="F25" i="1" s="1"/>
  <c r="N6" i="1"/>
  <c r="H8" i="1"/>
  <c r="H25" i="1" s="1"/>
  <c r="N23" i="1"/>
  <c r="N13" i="1"/>
  <c r="N22" i="1"/>
  <c r="L16" i="1"/>
  <c r="M10" i="1"/>
  <c r="L5" i="1"/>
  <c r="L23" i="1"/>
  <c r="L10" i="1"/>
  <c r="N16" i="1"/>
  <c r="M13" i="1"/>
  <c r="J8" i="1"/>
  <c r="N5" i="1"/>
  <c r="K8" i="1"/>
  <c r="I25" i="1"/>
  <c r="L25" i="1" s="1"/>
  <c r="L8" i="1"/>
  <c r="L22" i="1"/>
  <c r="L18" i="1"/>
  <c r="M18" i="1"/>
  <c r="J25" i="1" l="1"/>
  <c r="M25" i="1" s="1"/>
  <c r="M8" i="1"/>
  <c r="N8" i="1"/>
  <c r="K25" i="1"/>
  <c r="N25" i="1" s="1"/>
</calcChain>
</file>

<file path=xl/sharedStrings.xml><?xml version="1.0" encoding="utf-8"?>
<sst xmlns="http://schemas.openxmlformats.org/spreadsheetml/2006/main" count="633" uniqueCount="61">
  <si>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</si>
  <si>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</si>
  <si>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</si>
  <si>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</si>
  <si>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</si>
  <si>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</si>
  <si>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</si>
  <si>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</si>
  <si>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</si>
  <si>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</si>
  <si>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</si>
  <si>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</si>
  <si>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</si>
  <si>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</si>
  <si>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</si>
  <si>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</si>
  <si>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</si>
  <si>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</si>
  <si>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</si>
  <si>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</si>
  <si>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</si>
  <si>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</si>
  <si>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</si>
  <si>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</si>
  <si>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</si>
  <si>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</si>
  <si>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</si>
  <si>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</si>
  <si>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</si>
  <si>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</si>
  <si>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</si>
  <si>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</si>
  <si>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</si>
  <si>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</si>
  <si>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</si>
  <si>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</si>
  <si>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</si>
  <si>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</si>
  <si>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</si>
  <si>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</si>
  <si>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</si>
  <si>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</si>
  <si>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</si>
  <si>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</si>
  <si>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</si>
  <si>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PROTECCION COLECTIVA DE LA UNP A NIVEL NACIONAL</t>
  </si>
  <si>
    <t xml:space="preserve">TOTAL </t>
  </si>
  <si>
    <t>MODERNIZACIÓN DEL SISTEMA DE GESTIÓN DOCUMENTAL EN LA UNP A NIVEL   NACIONAL-[PREVIO CONCEPTO DNP]</t>
  </si>
  <si>
    <t>OPTIMIZACIÓN DE LOS PROCESOS DE EVALUACIÓN DEL RIESGO E IMPLEMENTACIÓN DE MEDIDAS DE LA UNIDAD NACIONAL DE PROTECCIÓN  NACIONAL-[PREVIO CONCEPTO DNP]</t>
  </si>
  <si>
    <t>UNIDAD NACIONAL DE PROTECCION - UNP EJECUCION A ENERO DE 2020</t>
  </si>
  <si>
    <t>UNIDAD EJECUTORA: 37-08-00  MES: ENERO DE 2020</t>
  </si>
  <si>
    <t>UNIDAD NACIONAL DE PROTECCION - UNP EJECUCION A FEBRERO DE 2020</t>
  </si>
  <si>
    <t>UNIDAD EJECUTORA: 37-08-00  MES: FEBRERO DE 2020</t>
  </si>
  <si>
    <t>UNIDAD NACIONAL DE PROTECCION - UNP EJECUCION A MARZO DE 2020</t>
  </si>
  <si>
    <t>UNIDAD EJECUTORA: 37-08-00  MES: MARZO DE 2020</t>
  </si>
  <si>
    <t>UNIDAD NACIONAL DE PROTECCION - UNP EJECUCION A ABRIL DE 2020</t>
  </si>
  <si>
    <t>UNIDAD EJECUTORA: 37-08-00  MES: ABRIL DE 2020</t>
  </si>
  <si>
    <t>UNIDAD NACIONAL DE PROTECCION - UNP EJECUCION A MAYO DE 2020</t>
  </si>
  <si>
    <t>UNIDAD EJECUTORA: 37-08-00  MES: MAYO DE 2020</t>
  </si>
  <si>
    <t>UNIDAD EJECUTORA: 37-08-00  MES: JUNIO DE 2020</t>
  </si>
  <si>
    <t>UNIDAD NACIONAL DE PROTECCION - UNP EJECUCION A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</si>
</sst>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 applyFill="1" applyBorder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43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43" fontId="7" fillId="8" borderId="5" xfId="2" applyFont="1" applyFill="1" applyBorder="1" applyAlignment="1">
      <alignment vertical="center" wrapText="1" readingOrder="1"/>
    </xf>
    <xf numFmtId="43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43" fontId="10" fillId="2" borderId="5" xfId="2" applyFont="1" applyFill="1" applyBorder="1" applyAlignment="1">
      <alignment vertical="center" wrapText="1" readingOrder="1"/>
    </xf>
    <xf numFmtId="43" fontId="10" fillId="8" borderId="5" xfId="2" applyFont="1" applyFill="1" applyBorder="1" applyAlignment="1">
      <alignment vertical="top" wrapText="1" readingOrder="1"/>
    </xf>
    <xf numFmtId="43" fontId="4" fillId="0" borderId="0" xfId="2" applyFont="1" applyFill="1" applyBorder="1"/>
    <xf numFmtId="43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43" fontId="12" fillId="0" borderId="0" xfId="4" applyFont="1" applyFill="1" applyBorder="1"/>
    <xf numFmtId="43" fontId="4" fillId="0" borderId="0" xfId="4" applyFont="1" applyFill="1" applyBorder="1"/>
    <xf numFmtId="164" fontId="4" fillId="0" borderId="0" xfId="1" applyNumberFormat="1" applyFont="1" applyFill="1" applyBorder="1"/>
    <xf numFmtId="10" fontId="4" fillId="0" borderId="0" xfId="1" applyNumberFormat="1" applyFont="1" applyFill="1" applyBorder="1"/>
    <xf numFmtId="43" fontId="13" fillId="0" borderId="0" xfId="4" applyFont="1" applyFill="1" applyBorder="1" applyAlignment="1">
      <alignment horizontal="right" vertical="center" wrapText="1" readingOrder="1"/>
    </xf>
    <xf numFmtId="4" fontId="10" fillId="8" borderId="5" xfId="1" applyNumberFormat="1" applyFont="1" applyFill="1" applyBorder="1" applyAlignment="1">
      <alignment horizontal="center" vertical="top" wrapText="1" readingOrder="1"/>
    </xf>
    <xf numFmtId="4" fontId="3" fillId="2" borderId="0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illares 4 7 2 7 5 2 2" xfId="2" xr:uid="{00000000-0005-0000-0000-000001000000}"/>
    <cellStyle name="Normal" xfId="0" builtinId="0"/>
    <cellStyle name="Normal 2 4" xfId="1" xr:uid="{00000000-0005-0000-0000-000003000000}"/>
    <cellStyle name="Porcentaj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20\ENERO\E.P.%20A%2031%20DE%20ENERO%20D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20\FEBRERO\E.P.%20A%2029%20DE%20FEBRERO%20DE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JECUCION%20PRESUPUESTAL\MARZO\E.P.%20A%2031%20DE%20MARZO%20DE%202020-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JECUCION%20PRESUPUESTAL\ABRIL\E.P.%20A%2030%20DE%20ABRIL%20DE%202020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JECUCION%20PRESUPUESTAL\MAYO\E.P.%20A%2031%20DE%20MAYO%20DE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JECUCION%20PRESUPUESTAL\JUNIO\E.P.%20A%2030%20DE%20JUNIO%20DE%20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 2020"/>
    </sheetNames>
    <sheetDataSet>
      <sheetData sheetId="0" refreshError="1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4186726963</v>
          </cell>
          <cell r="Y5">
            <v>4186726963</v>
          </cell>
          <cell r="AA5">
            <v>4170548129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2315166897</v>
          </cell>
          <cell r="Y6">
            <v>2315166697</v>
          </cell>
          <cell r="AA6">
            <v>2315166697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325628204.12</v>
          </cell>
          <cell r="Y7">
            <v>325628204.12</v>
          </cell>
          <cell r="AA7">
            <v>311722642.12</v>
          </cell>
        </row>
        <row r="8">
          <cell r="T8">
            <v>6497300000</v>
          </cell>
          <cell r="V8">
            <v>0</v>
          </cell>
          <cell r="W8">
            <v>6497300000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635373500000</v>
          </cell>
          <cell r="V9">
            <v>322140722841.5</v>
          </cell>
          <cell r="W9">
            <v>313232777158.5</v>
          </cell>
          <cell r="X9">
            <v>294742801791.09003</v>
          </cell>
          <cell r="Y9">
            <v>2398822300.75</v>
          </cell>
          <cell r="AA9">
            <v>1006125987.75</v>
          </cell>
        </row>
        <row r="10">
          <cell r="T10">
            <v>65078626632</v>
          </cell>
          <cell r="V10">
            <v>31789496223.77</v>
          </cell>
          <cell r="W10">
            <v>33289130408.23</v>
          </cell>
          <cell r="X10">
            <v>4447798068.0200005</v>
          </cell>
          <cell r="Y10">
            <v>2119559434.25</v>
          </cell>
          <cell r="AA10">
            <v>2105051024.25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53074849</v>
          </cell>
          <cell r="Y11">
            <v>53074849</v>
          </cell>
          <cell r="AA11">
            <v>53074849</v>
          </cell>
        </row>
        <row r="12">
          <cell r="T12">
            <v>5150000000</v>
          </cell>
          <cell r="V12">
            <v>2265000000</v>
          </cell>
          <cell r="W12">
            <v>2885000000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20589700000</v>
          </cell>
          <cell r="V14">
            <v>19000000000</v>
          </cell>
          <cell r="W14">
            <v>1589700000</v>
          </cell>
          <cell r="X14">
            <v>211265675</v>
          </cell>
          <cell r="Y14">
            <v>211265675</v>
          </cell>
          <cell r="AA14">
            <v>103000000</v>
          </cell>
        </row>
        <row r="15">
          <cell r="T15">
            <v>94260700000</v>
          </cell>
          <cell r="V15">
            <v>0</v>
          </cell>
          <cell r="W15">
            <v>94260700000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108200000</v>
          </cell>
          <cell r="V16">
            <v>40000000</v>
          </cell>
          <cell r="W16">
            <v>68200000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10300000</v>
          </cell>
          <cell r="V17">
            <v>10300000</v>
          </cell>
          <cell r="W17">
            <v>0</v>
          </cell>
          <cell r="X17">
            <v>1000000</v>
          </cell>
          <cell r="Y17">
            <v>1000000</v>
          </cell>
          <cell r="AA17">
            <v>0</v>
          </cell>
        </row>
        <row r="18">
          <cell r="T18">
            <v>625300000</v>
          </cell>
          <cell r="V18">
            <v>0</v>
          </cell>
          <cell r="W18">
            <v>625300000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51500000</v>
          </cell>
          <cell r="V19">
            <v>0</v>
          </cell>
          <cell r="W19">
            <v>51500000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825104132</v>
          </cell>
          <cell r="V20">
            <v>0</v>
          </cell>
          <cell r="W20">
            <v>825104132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1651894856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3523001012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 ACUMULADA"/>
      <sheetName val="E.P.AGREGADA ACUMULADA DESAGREG"/>
      <sheetName val="EJECUCION A FEBRERO 29-2020"/>
    </sheetNames>
    <sheetDataSet>
      <sheetData sheetId="0" refreshError="1"/>
      <sheetData sheetId="1" refreshError="1">
        <row r="5">
          <cell r="T5">
            <v>68081900000</v>
          </cell>
          <cell r="V5">
            <v>68081900000</v>
          </cell>
          <cell r="W5">
            <v>0</v>
          </cell>
          <cell r="X5">
            <v>8477705634</v>
          </cell>
          <cell r="Y5">
            <v>8477622087</v>
          </cell>
          <cell r="AA5">
            <v>8476834394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4245320662</v>
          </cell>
          <cell r="Y6">
            <v>4245320462</v>
          </cell>
          <cell r="AA6">
            <v>4245320462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664226868.86000001</v>
          </cell>
          <cell r="Y7">
            <v>664226868.86000001</v>
          </cell>
          <cell r="AA7">
            <v>664140310.86000001</v>
          </cell>
        </row>
        <row r="8">
          <cell r="T8">
            <v>6497300000</v>
          </cell>
          <cell r="V8">
            <v>2633446500</v>
          </cell>
          <cell r="W8">
            <v>3537441500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635373500000</v>
          </cell>
          <cell r="V9">
            <v>586264142730.5</v>
          </cell>
          <cell r="W9">
            <v>49109357269.5</v>
          </cell>
          <cell r="X9">
            <v>298557089265.90997</v>
          </cell>
          <cell r="Y9">
            <v>58961091705.410004</v>
          </cell>
          <cell r="AA9">
            <v>57662050731.610001</v>
          </cell>
        </row>
        <row r="10">
          <cell r="T10">
            <v>65078626632</v>
          </cell>
          <cell r="V10">
            <v>57572955044.769997</v>
          </cell>
          <cell r="W10">
            <v>7505671587.2299995</v>
          </cell>
          <cell r="X10">
            <v>4773729985.0200005</v>
          </cell>
          <cell r="Y10">
            <v>2668763790.3600001</v>
          </cell>
          <cell r="AA10">
            <v>2668416984.3600001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104714933</v>
          </cell>
          <cell r="Y11">
            <v>101385369</v>
          </cell>
          <cell r="AA11">
            <v>101385369</v>
          </cell>
        </row>
        <row r="12">
          <cell r="T12">
            <v>5150000000</v>
          </cell>
          <cell r="V12">
            <v>5016125666</v>
          </cell>
          <cell r="W12">
            <v>133874334</v>
          </cell>
          <cell r="X12">
            <v>2751125663</v>
          </cell>
          <cell r="Y12">
            <v>436205130</v>
          </cell>
          <cell r="AA12">
            <v>436205130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20589700000</v>
          </cell>
          <cell r="V14">
            <v>20589700000</v>
          </cell>
          <cell r="W14">
            <v>0</v>
          </cell>
          <cell r="X14">
            <v>499316256</v>
          </cell>
          <cell r="Y14">
            <v>499316256</v>
          </cell>
          <cell r="AA14">
            <v>499316256</v>
          </cell>
        </row>
        <row r="15">
          <cell r="T15">
            <v>94260700000</v>
          </cell>
          <cell r="V15">
            <v>54691909983</v>
          </cell>
          <cell r="W15">
            <v>39568790017</v>
          </cell>
          <cell r="X15">
            <v>30374941280</v>
          </cell>
          <cell r="Y15">
            <v>0</v>
          </cell>
          <cell r="AA15">
            <v>0</v>
          </cell>
        </row>
        <row r="16">
          <cell r="T16">
            <v>108200000</v>
          </cell>
          <cell r="V16">
            <v>40000000</v>
          </cell>
          <cell r="W16">
            <v>68200000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10300000</v>
          </cell>
          <cell r="V17">
            <v>10300000</v>
          </cell>
          <cell r="W17">
            <v>0</v>
          </cell>
          <cell r="X17">
            <v>1000000</v>
          </cell>
          <cell r="Y17">
            <v>1000000</v>
          </cell>
          <cell r="AA17">
            <v>1000000</v>
          </cell>
        </row>
        <row r="18">
          <cell r="T18">
            <v>625300000</v>
          </cell>
          <cell r="V18">
            <v>0</v>
          </cell>
          <cell r="W18">
            <v>625300000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51500000</v>
          </cell>
          <cell r="V19">
            <v>0</v>
          </cell>
          <cell r="W19">
            <v>51500000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825104132</v>
          </cell>
          <cell r="V20">
            <v>0</v>
          </cell>
          <cell r="W20">
            <v>825104132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1651894856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3523001012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RZO-2020"/>
    </sheetNames>
    <sheetDataSet>
      <sheetData sheetId="0" refreshError="1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13015427638</v>
          </cell>
          <cell r="Y5">
            <v>13015344091</v>
          </cell>
          <cell r="AA5">
            <v>13011035478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6277554307</v>
          </cell>
          <cell r="Y6">
            <v>6277104107</v>
          </cell>
          <cell r="AA6">
            <v>5976528756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1089255101</v>
          </cell>
          <cell r="Y7">
            <v>1089255101</v>
          </cell>
          <cell r="AA7">
            <v>1084090207</v>
          </cell>
        </row>
        <row r="8">
          <cell r="T8">
            <v>3912931979</v>
          </cell>
          <cell r="V8">
            <v>100519979</v>
          </cell>
          <cell r="W8">
            <v>3486000000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639547568021</v>
          </cell>
          <cell r="V9">
            <v>610480987546.5</v>
          </cell>
          <cell r="W9">
            <v>29066580474.5</v>
          </cell>
          <cell r="X9">
            <v>447888763817.95001</v>
          </cell>
          <cell r="Y9">
            <v>78232649573.520004</v>
          </cell>
          <cell r="AA9">
            <v>77819245624.520004</v>
          </cell>
        </row>
        <row r="10">
          <cell r="T10">
            <v>65078626632</v>
          </cell>
          <cell r="V10">
            <v>60862400454.769997</v>
          </cell>
          <cell r="W10">
            <v>4216226177.23</v>
          </cell>
          <cell r="X10">
            <v>13809515236.620001</v>
          </cell>
          <cell r="Y10">
            <v>6978711418.04</v>
          </cell>
          <cell r="AA10">
            <v>6801616072.5699997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144012817</v>
          </cell>
          <cell r="Y11">
            <v>140683253</v>
          </cell>
          <cell r="AA11">
            <v>140683253</v>
          </cell>
        </row>
        <row r="12">
          <cell r="T12">
            <v>5950000000</v>
          </cell>
          <cell r="V12">
            <v>5016125666</v>
          </cell>
          <cell r="W12">
            <v>933874334</v>
          </cell>
          <cell r="X12">
            <v>2751125663</v>
          </cell>
          <cell r="Y12">
            <v>436205130</v>
          </cell>
          <cell r="AA12">
            <v>436205130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1101811377</v>
          </cell>
          <cell r="Y13">
            <v>523435732</v>
          </cell>
          <cell r="AA13">
            <v>523435732</v>
          </cell>
        </row>
        <row r="14">
          <cell r="T14">
            <v>18200000000</v>
          </cell>
          <cell r="V14">
            <v>18200000000</v>
          </cell>
          <cell r="W14">
            <v>0</v>
          </cell>
          <cell r="X14">
            <v>1236197123</v>
          </cell>
          <cell r="Y14">
            <v>1236197123</v>
          </cell>
          <cell r="AA14">
            <v>1236197123</v>
          </cell>
        </row>
        <row r="15">
          <cell r="T15">
            <v>94160700000</v>
          </cell>
          <cell r="V15">
            <v>60654088968</v>
          </cell>
          <cell r="W15">
            <v>33506611032</v>
          </cell>
          <cell r="X15">
            <v>54591909983</v>
          </cell>
          <cell r="Y15">
            <v>0</v>
          </cell>
          <cell r="AA15">
            <v>0</v>
          </cell>
        </row>
        <row r="16">
          <cell r="T16">
            <v>108200000</v>
          </cell>
          <cell r="V16">
            <v>108200000</v>
          </cell>
          <cell r="W16">
            <v>0</v>
          </cell>
          <cell r="X16">
            <v>5683425</v>
          </cell>
          <cell r="Y16">
            <v>5683425</v>
          </cell>
          <cell r="AA16">
            <v>5683425</v>
          </cell>
        </row>
        <row r="17">
          <cell r="T17">
            <v>100000000</v>
          </cell>
          <cell r="V17">
            <v>100000000</v>
          </cell>
          <cell r="W17">
            <v>0</v>
          </cell>
          <cell r="X17">
            <v>100000000</v>
          </cell>
          <cell r="Y17">
            <v>50816000</v>
          </cell>
          <cell r="AA17">
            <v>50816000</v>
          </cell>
        </row>
        <row r="18">
          <cell r="T18">
            <v>10300000</v>
          </cell>
          <cell r="V18">
            <v>10300000</v>
          </cell>
          <cell r="W18">
            <v>0</v>
          </cell>
          <cell r="X18">
            <v>1000000</v>
          </cell>
          <cell r="Y18">
            <v>1000000</v>
          </cell>
          <cell r="AA18">
            <v>1000000</v>
          </cell>
        </row>
        <row r="19">
          <cell r="T19">
            <v>625300000</v>
          </cell>
          <cell r="V19">
            <v>0</v>
          </cell>
          <cell r="W19">
            <v>625300000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51500000</v>
          </cell>
          <cell r="V20">
            <v>0</v>
          </cell>
          <cell r="W20">
            <v>51500000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825104132</v>
          </cell>
          <cell r="V21">
            <v>0</v>
          </cell>
          <cell r="W21">
            <v>825104132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1651894856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3523001012</v>
          </cell>
          <cell r="V23">
            <v>0</v>
          </cell>
          <cell r="W23">
            <v>3523001012</v>
          </cell>
          <cell r="X23">
            <v>0</v>
          </cell>
          <cell r="Y23">
            <v>0</v>
          </cell>
          <cell r="AA23">
            <v>0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ACUMULADA"/>
      <sheetName val="E.P. AGREGADA ACUMULADA"/>
      <sheetName val="E.P.AGREGADA ACUMULADA DESAGREG"/>
      <sheetName val="EJECUCION A ABRIL-2020"/>
    </sheetNames>
    <sheetDataSet>
      <sheetData sheetId="0" refreshError="1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17903971596</v>
          </cell>
          <cell r="Y5">
            <v>17903888049</v>
          </cell>
          <cell r="AA5">
            <v>17893436490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8476898242</v>
          </cell>
          <cell r="Y6">
            <v>8476448042</v>
          </cell>
          <cell r="AA6">
            <v>8474698003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1506058340.76</v>
          </cell>
          <cell r="Y7">
            <v>1506058340.76</v>
          </cell>
          <cell r="AA7">
            <v>1501355861.76</v>
          </cell>
        </row>
        <row r="8">
          <cell r="T8">
            <v>3912931979</v>
          </cell>
          <cell r="V8">
            <v>1100519979</v>
          </cell>
          <cell r="W8">
            <v>2486000000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639547568021</v>
          </cell>
          <cell r="V9">
            <v>631800621119.5</v>
          </cell>
          <cell r="W9">
            <v>7746946901.5</v>
          </cell>
          <cell r="X9">
            <v>564273306132.54004</v>
          </cell>
          <cell r="Y9">
            <v>131001804782.28999</v>
          </cell>
          <cell r="AA9">
            <v>130518698276.28999</v>
          </cell>
        </row>
        <row r="10">
          <cell r="T10">
            <v>65078626632</v>
          </cell>
          <cell r="V10">
            <v>63792966702.769997</v>
          </cell>
          <cell r="W10">
            <v>1285659929.23</v>
          </cell>
          <cell r="X10">
            <v>35685973371.400002</v>
          </cell>
          <cell r="Y10">
            <v>7952310091.8800001</v>
          </cell>
          <cell r="AA10">
            <v>7758604200.8800001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168209180</v>
          </cell>
          <cell r="Y11">
            <v>119821886</v>
          </cell>
          <cell r="AA11">
            <v>119821886</v>
          </cell>
        </row>
        <row r="12">
          <cell r="T12">
            <v>5950000000</v>
          </cell>
          <cell r="V12">
            <v>5016125666</v>
          </cell>
          <cell r="W12">
            <v>933874334</v>
          </cell>
          <cell r="X12">
            <v>2751125663</v>
          </cell>
          <cell r="Y12">
            <v>825337698.29999995</v>
          </cell>
          <cell r="AA12">
            <v>825337698.29999995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1523198557</v>
          </cell>
          <cell r="Y13">
            <v>1523198557</v>
          </cell>
          <cell r="AA13">
            <v>1523198557</v>
          </cell>
        </row>
        <row r="14">
          <cell r="T14">
            <v>18200000000</v>
          </cell>
          <cell r="V14">
            <v>18200000000</v>
          </cell>
          <cell r="W14">
            <v>0</v>
          </cell>
          <cell r="X14">
            <v>1921905853</v>
          </cell>
          <cell r="Y14">
            <v>1921905853</v>
          </cell>
          <cell r="AA14">
            <v>1921905853</v>
          </cell>
        </row>
        <row r="15">
          <cell r="T15">
            <v>94160700000</v>
          </cell>
          <cell r="V15">
            <v>94160700000</v>
          </cell>
          <cell r="W15">
            <v>0</v>
          </cell>
          <cell r="X15">
            <v>60575264340</v>
          </cell>
          <cell r="Y15">
            <v>14207786208</v>
          </cell>
          <cell r="AA15">
            <v>9457407312</v>
          </cell>
        </row>
        <row r="16">
          <cell r="T16">
            <v>108200000</v>
          </cell>
          <cell r="V16">
            <v>108200000</v>
          </cell>
          <cell r="W16">
            <v>0</v>
          </cell>
          <cell r="X16">
            <v>5683425</v>
          </cell>
          <cell r="Y16">
            <v>5683425</v>
          </cell>
          <cell r="AA16">
            <v>5683425</v>
          </cell>
        </row>
        <row r="17">
          <cell r="T17">
            <v>100000000</v>
          </cell>
          <cell r="V17">
            <v>100000000</v>
          </cell>
          <cell r="W17">
            <v>0</v>
          </cell>
          <cell r="X17">
            <v>100000000</v>
          </cell>
          <cell r="Y17">
            <v>50816000</v>
          </cell>
          <cell r="AA17">
            <v>50816000</v>
          </cell>
        </row>
        <row r="18">
          <cell r="T18">
            <v>10300000</v>
          </cell>
          <cell r="V18">
            <v>10300000</v>
          </cell>
          <cell r="W18">
            <v>0</v>
          </cell>
          <cell r="X18">
            <v>1000000</v>
          </cell>
          <cell r="Y18">
            <v>1000000</v>
          </cell>
          <cell r="AA18">
            <v>1000000</v>
          </cell>
        </row>
        <row r="19">
          <cell r="T19">
            <v>625300000</v>
          </cell>
          <cell r="V19">
            <v>0</v>
          </cell>
          <cell r="W19">
            <v>625300000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51500000</v>
          </cell>
          <cell r="V20">
            <v>0</v>
          </cell>
          <cell r="W20">
            <v>51500000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825104132</v>
          </cell>
          <cell r="V21">
            <v>825104131</v>
          </cell>
          <cell r="W21">
            <v>1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1651894856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3523001012</v>
          </cell>
          <cell r="V23">
            <v>0</v>
          </cell>
          <cell r="W23">
            <v>3523001012</v>
          </cell>
          <cell r="X23">
            <v>0</v>
          </cell>
          <cell r="Y23">
            <v>0</v>
          </cell>
          <cell r="AA23">
            <v>0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"/>
      <sheetName val="EJECUCION A MAYO-2020"/>
      <sheetName val="Hoja2"/>
    </sheetNames>
    <sheetDataSet>
      <sheetData sheetId="0" refreshError="1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22608216238</v>
          </cell>
          <cell r="Y5">
            <v>22597891142</v>
          </cell>
          <cell r="AA5">
            <v>22597060467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10550483405</v>
          </cell>
          <cell r="Y6">
            <v>10550033205</v>
          </cell>
          <cell r="AA6">
            <v>10462079439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2168485755.75</v>
          </cell>
          <cell r="Y7">
            <v>2168485755.75</v>
          </cell>
          <cell r="AA7">
            <v>2168179377.75</v>
          </cell>
        </row>
        <row r="8">
          <cell r="T8">
            <v>3912931979</v>
          </cell>
          <cell r="V8">
            <v>1193841500</v>
          </cell>
          <cell r="W8">
            <v>2392678479</v>
          </cell>
          <cell r="X8">
            <v>881234381</v>
          </cell>
          <cell r="Y8">
            <v>0</v>
          </cell>
          <cell r="AA8">
            <v>0</v>
          </cell>
        </row>
        <row r="9">
          <cell r="T9">
            <v>639547568021</v>
          </cell>
          <cell r="V9">
            <v>631685674668.5</v>
          </cell>
          <cell r="W9">
            <v>7861893352.5</v>
          </cell>
          <cell r="X9">
            <v>586175060930.88</v>
          </cell>
          <cell r="Y9">
            <v>183663180404.39999</v>
          </cell>
          <cell r="AA9">
            <v>183347301430.39999</v>
          </cell>
        </row>
        <row r="10">
          <cell r="T10">
            <v>65078626632</v>
          </cell>
          <cell r="V10">
            <v>63194262002.769997</v>
          </cell>
          <cell r="W10">
            <v>1884364629.23</v>
          </cell>
          <cell r="X10">
            <v>43247104026.150002</v>
          </cell>
          <cell r="Y10">
            <v>15687127000.360001</v>
          </cell>
          <cell r="AA10">
            <v>15687127000.360001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178685714</v>
          </cell>
          <cell r="Y11">
            <v>83683961</v>
          </cell>
          <cell r="AA11">
            <v>83683961</v>
          </cell>
        </row>
        <row r="12">
          <cell r="T12">
            <v>5950000000</v>
          </cell>
          <cell r="V12">
            <v>5016125663</v>
          </cell>
          <cell r="W12">
            <v>933874337</v>
          </cell>
          <cell r="X12">
            <v>2751125663</v>
          </cell>
          <cell r="Y12">
            <v>825337698.29999995</v>
          </cell>
          <cell r="AA12">
            <v>825337698.29999995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1523198557</v>
          </cell>
          <cell r="Y13">
            <v>1523198557</v>
          </cell>
          <cell r="AA13">
            <v>1523198557</v>
          </cell>
        </row>
        <row r="14">
          <cell r="T14">
            <v>18200000000</v>
          </cell>
          <cell r="V14">
            <v>18200000000</v>
          </cell>
          <cell r="W14">
            <v>0</v>
          </cell>
          <cell r="X14">
            <v>3165427421</v>
          </cell>
          <cell r="Y14">
            <v>3165427421</v>
          </cell>
          <cell r="AA14">
            <v>3165427421</v>
          </cell>
        </row>
        <row r="15">
          <cell r="T15">
            <v>94160700000</v>
          </cell>
          <cell r="V15">
            <v>94160700000</v>
          </cell>
          <cell r="W15">
            <v>0</v>
          </cell>
          <cell r="X15">
            <v>60575264340</v>
          </cell>
          <cell r="Y15">
            <v>27092773940</v>
          </cell>
          <cell r="AA15">
            <v>27088947502</v>
          </cell>
        </row>
        <row r="16">
          <cell r="T16">
            <v>108200000</v>
          </cell>
          <cell r="V16">
            <v>108200000</v>
          </cell>
          <cell r="W16">
            <v>0</v>
          </cell>
          <cell r="X16">
            <v>5683425</v>
          </cell>
          <cell r="Y16">
            <v>5683425</v>
          </cell>
          <cell r="AA16">
            <v>5683425</v>
          </cell>
        </row>
        <row r="17">
          <cell r="T17">
            <v>100000000</v>
          </cell>
          <cell r="V17">
            <v>100000000</v>
          </cell>
          <cell r="W17">
            <v>0</v>
          </cell>
          <cell r="X17">
            <v>100000000</v>
          </cell>
          <cell r="Y17">
            <v>50816000</v>
          </cell>
          <cell r="AA17">
            <v>50816000</v>
          </cell>
        </row>
        <row r="18">
          <cell r="T18">
            <v>10300000</v>
          </cell>
          <cell r="V18">
            <v>10300000</v>
          </cell>
          <cell r="X18">
            <v>1000000</v>
          </cell>
          <cell r="Y18">
            <v>1000000</v>
          </cell>
          <cell r="AA18">
            <v>1000000</v>
          </cell>
        </row>
        <row r="19">
          <cell r="T19">
            <v>625300000</v>
          </cell>
          <cell r="V19">
            <v>0</v>
          </cell>
          <cell r="W19">
            <v>625300000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51500000</v>
          </cell>
          <cell r="W20">
            <v>51500000</v>
          </cell>
        </row>
        <row r="21">
          <cell r="T21">
            <v>825104132</v>
          </cell>
          <cell r="V21">
            <v>825104131</v>
          </cell>
          <cell r="W21">
            <v>1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1651894856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3523001012</v>
          </cell>
          <cell r="V23">
            <v>2741000000</v>
          </cell>
          <cell r="W23">
            <v>782001012</v>
          </cell>
          <cell r="X23">
            <v>0</v>
          </cell>
          <cell r="Y23">
            <v>0</v>
          </cell>
          <cell r="AA23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JUNIO-2020"/>
    </sheetNames>
    <sheetDataSet>
      <sheetData sheetId="0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29701023083</v>
          </cell>
          <cell r="Y5">
            <v>29679040184</v>
          </cell>
          <cell r="AA5">
            <v>29679040184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12536909358</v>
          </cell>
          <cell r="Y6">
            <v>12536125358</v>
          </cell>
          <cell r="AA6">
            <v>12536125358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2600502828.3800001</v>
          </cell>
          <cell r="Y7">
            <v>2600226404.3800001</v>
          </cell>
          <cell r="AA7">
            <v>2600226404.3800001</v>
          </cell>
        </row>
        <row r="8">
          <cell r="T8">
            <v>3912931979</v>
          </cell>
          <cell r="V8">
            <v>1193841500</v>
          </cell>
          <cell r="W8">
            <v>2392678479</v>
          </cell>
          <cell r="X8">
            <v>881234381</v>
          </cell>
          <cell r="Y8">
            <v>142400000</v>
          </cell>
          <cell r="AA8">
            <v>142400000</v>
          </cell>
        </row>
        <row r="9">
          <cell r="T9">
            <v>639547568021</v>
          </cell>
          <cell r="V9">
            <v>632243119194.5</v>
          </cell>
          <cell r="W9">
            <v>7304448826.5</v>
          </cell>
          <cell r="X9">
            <v>592871452980.27002</v>
          </cell>
          <cell r="Y9">
            <v>244478396265.82001</v>
          </cell>
          <cell r="AA9">
            <v>243689491595.42001</v>
          </cell>
        </row>
        <row r="10">
          <cell r="T10">
            <v>65078626632</v>
          </cell>
          <cell r="V10">
            <v>63518787042.769997</v>
          </cell>
          <cell r="W10">
            <v>1559839589.23</v>
          </cell>
          <cell r="X10">
            <v>44176839301.279999</v>
          </cell>
          <cell r="Y10">
            <v>22747157932.48</v>
          </cell>
          <cell r="AA10">
            <v>22457025996.48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239289157</v>
          </cell>
          <cell r="Y11">
            <v>116532621</v>
          </cell>
          <cell r="AA11">
            <v>116532621</v>
          </cell>
        </row>
        <row r="12">
          <cell r="T12">
            <v>5950000000</v>
          </cell>
          <cell r="V12">
            <v>5016125663</v>
          </cell>
          <cell r="W12">
            <v>933874337</v>
          </cell>
          <cell r="X12">
            <v>2751125663</v>
          </cell>
          <cell r="Y12">
            <v>1261542828.3</v>
          </cell>
          <cell r="AA12">
            <v>825337698.29999995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1783511990</v>
          </cell>
          <cell r="Y13">
            <v>1523198557</v>
          </cell>
          <cell r="AA13">
            <v>1523198557</v>
          </cell>
        </row>
        <row r="14">
          <cell r="T14">
            <v>18200000000</v>
          </cell>
          <cell r="V14">
            <v>18200000000</v>
          </cell>
          <cell r="W14">
            <v>0</v>
          </cell>
          <cell r="X14">
            <v>4878135882</v>
          </cell>
          <cell r="Y14">
            <v>4878135882</v>
          </cell>
          <cell r="AA14">
            <v>4381623499</v>
          </cell>
        </row>
        <row r="15">
          <cell r="T15">
            <v>94160700000</v>
          </cell>
          <cell r="V15">
            <v>94160700000</v>
          </cell>
          <cell r="W15">
            <v>0</v>
          </cell>
          <cell r="X15">
            <v>65333052672.669998</v>
          </cell>
          <cell r="Y15">
            <v>28624082491</v>
          </cell>
          <cell r="AA15">
            <v>28624082491</v>
          </cell>
        </row>
        <row r="16">
          <cell r="T16">
            <v>108200000</v>
          </cell>
          <cell r="V16">
            <v>108200000</v>
          </cell>
          <cell r="W16">
            <v>0</v>
          </cell>
          <cell r="X16">
            <v>34267125</v>
          </cell>
          <cell r="Y16">
            <v>34267125</v>
          </cell>
          <cell r="AA16">
            <v>5683425</v>
          </cell>
        </row>
        <row r="17">
          <cell r="T17">
            <v>100000000</v>
          </cell>
          <cell r="V17">
            <v>100000000</v>
          </cell>
          <cell r="W17">
            <v>0</v>
          </cell>
          <cell r="X17">
            <v>100000000</v>
          </cell>
          <cell r="Y17">
            <v>50816000</v>
          </cell>
          <cell r="AA17">
            <v>50816000</v>
          </cell>
        </row>
        <row r="18">
          <cell r="T18">
            <v>10300000</v>
          </cell>
          <cell r="V18">
            <v>10300000</v>
          </cell>
          <cell r="W18">
            <v>0</v>
          </cell>
          <cell r="X18">
            <v>1000000</v>
          </cell>
          <cell r="Y18">
            <v>1000000</v>
          </cell>
          <cell r="AA18">
            <v>1000000</v>
          </cell>
        </row>
        <row r="19">
          <cell r="T19">
            <v>625300000</v>
          </cell>
          <cell r="V19">
            <v>0</v>
          </cell>
          <cell r="W19">
            <v>625300000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51500000</v>
          </cell>
          <cell r="V20">
            <v>0</v>
          </cell>
          <cell r="W20">
            <v>51500000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825104132</v>
          </cell>
          <cell r="V21">
            <v>825104131</v>
          </cell>
          <cell r="W21">
            <v>1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1651894856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3523001012</v>
          </cell>
          <cell r="V23">
            <v>2741000000</v>
          </cell>
          <cell r="W23">
            <v>782001012</v>
          </cell>
          <cell r="X23">
            <v>2261321300</v>
          </cell>
          <cell r="Y23">
            <v>0</v>
          </cell>
          <cell r="AA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F9+F11+F12+F15+F19+F21</f>
        <v>830186226632</v>
      </c>
      <c r="G5" s="7">
        <f t="shared" si="0"/>
        <v>472572619065.27002</v>
      </c>
      <c r="H5" s="7">
        <f t="shared" si="0"/>
        <v>357613607566.72998</v>
      </c>
      <c r="I5" s="7">
        <f>I9+I11+I12+I15+I19+I21</f>
        <v>306283462447.23004</v>
      </c>
      <c r="J5" s="7">
        <f t="shared" si="0"/>
        <v>11611244123.119999</v>
      </c>
      <c r="K5" s="7">
        <f t="shared" si="0"/>
        <v>10064689329.119999</v>
      </c>
      <c r="L5" s="8">
        <f t="shared" ref="L5:L23" si="1">+I5/F5</f>
        <v>0.36893344242748749</v>
      </c>
      <c r="M5" s="8">
        <f t="shared" ref="M5:M25" si="2">+J5/F5</f>
        <v>1.398631264966404E-2</v>
      </c>
      <c r="N5" s="8">
        <f t="shared" ref="N5:N25" si="3">+K5/F5</f>
        <v>1.2123411598806751E-2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F20+F14</f>
        <v>8919000000</v>
      </c>
      <c r="G6" s="7">
        <f t="shared" si="4"/>
        <v>8293700000</v>
      </c>
      <c r="H6" s="7">
        <f t="shared" si="4"/>
        <v>625300000</v>
      </c>
      <c r="I6" s="7">
        <f>I20+I14</f>
        <v>0</v>
      </c>
      <c r="J6" s="7">
        <f t="shared" si="4"/>
        <v>0</v>
      </c>
      <c r="K6" s="7">
        <f t="shared" si="4"/>
        <v>0</v>
      </c>
      <c r="L6" s="8">
        <f t="shared" si="1"/>
        <v>0</v>
      </c>
      <c r="M6" s="8">
        <f t="shared" si="2"/>
        <v>0</v>
      </c>
      <c r="N6" s="8">
        <f t="shared" si="3"/>
        <v>0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+F17</f>
        <v>94260700000</v>
      </c>
      <c r="G7" s="7">
        <f t="shared" si="5"/>
        <v>0</v>
      </c>
      <c r="H7" s="7">
        <f t="shared" si="5"/>
        <v>94260700000</v>
      </c>
      <c r="I7" s="7">
        <f t="shared" si="5"/>
        <v>0</v>
      </c>
      <c r="J7" s="7">
        <f t="shared" si="5"/>
        <v>0</v>
      </c>
      <c r="K7" s="7">
        <f t="shared" si="5"/>
        <v>0</v>
      </c>
      <c r="L7" s="8">
        <f t="shared" si="1"/>
        <v>0</v>
      </c>
      <c r="M7" s="8">
        <f t="shared" si="2"/>
        <v>0</v>
      </c>
      <c r="N7" s="8">
        <f t="shared" si="3"/>
        <v>0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480866319065.27002</v>
      </c>
      <c r="H8" s="10">
        <f t="shared" si="6"/>
        <v>452499607566.72998</v>
      </c>
      <c r="I8" s="10">
        <f t="shared" si="6"/>
        <v>306283462447.23004</v>
      </c>
      <c r="J8" s="10">
        <f t="shared" si="6"/>
        <v>11611244123.119999</v>
      </c>
      <c r="K8" s="10">
        <f t="shared" si="6"/>
        <v>10064689329.119999</v>
      </c>
      <c r="L8" s="12">
        <f t="shared" si="1"/>
        <v>0.32814939318862563</v>
      </c>
      <c r="M8" s="12">
        <f t="shared" si="2"/>
        <v>1.2440184274798352E-2</v>
      </c>
      <c r="N8" s="12">
        <f t="shared" si="3"/>
        <v>1.0783219144754814E-2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SUM('[2]E.P. AGREGADA ACUMULADA'!T5:T7)</f>
        <v>96997500000</v>
      </c>
      <c r="G9" s="13">
        <f>SUM('[2]E.P. AGREGADA ACUMULADA'!V5:V7)</f>
        <v>96997500000</v>
      </c>
      <c r="H9" s="13">
        <f>SUM('[2]E.P. AGREGADA ACUMULADA'!W5:W7)</f>
        <v>0</v>
      </c>
      <c r="I9" s="13">
        <f>SUM('[2]E.P. AGREGADA ACUMULADA'!X5:X7)</f>
        <v>6827522064.1199999</v>
      </c>
      <c r="J9" s="13">
        <f>SUM('[2]E.P. AGREGADA ACUMULADA'!Y5:Y7)</f>
        <v>6827521864.1199999</v>
      </c>
      <c r="K9" s="13">
        <f>SUM('[2]E.P. AGREGADA ACUMULADA'!AA5:AA7)</f>
        <v>6797437468.1199999</v>
      </c>
      <c r="L9" s="8">
        <f t="shared" si="1"/>
        <v>7.0388639543493392E-2</v>
      </c>
      <c r="M9" s="8">
        <f t="shared" si="2"/>
        <v>7.0388637481584582E-2</v>
      </c>
      <c r="N9" s="8">
        <f t="shared" si="3"/>
        <v>7.0078481075491639E-2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>SUM(I9)</f>
        <v>6827522064.1199999</v>
      </c>
      <c r="J10" s="14">
        <f t="shared" si="7"/>
        <v>6827521864.1199999</v>
      </c>
      <c r="K10" s="14">
        <f t="shared" si="7"/>
        <v>6797437468.1199999</v>
      </c>
      <c r="L10" s="12">
        <f t="shared" si="1"/>
        <v>7.0388639543493392E-2</v>
      </c>
      <c r="M10" s="12">
        <f t="shared" si="2"/>
        <v>7.0388637481584582E-2</v>
      </c>
      <c r="N10" s="12">
        <f t="shared" si="3"/>
        <v>7.0078481075491639E-2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SUM('[2]E.P. AGREGADA ACUMULADA'!T8)</f>
        <v>6497300000</v>
      </c>
      <c r="G11" s="13">
        <f>SUM('[2]E.P. AGREGADA ACUMULADA'!V8)</f>
        <v>0</v>
      </c>
      <c r="H11" s="13">
        <f>SUM('[2]E.P. AGREGADA ACUMULADA'!W8)</f>
        <v>6497300000</v>
      </c>
      <c r="I11" s="13">
        <f>SUM('[2]E.P. AGREGADA ACUMULADA'!X8)</f>
        <v>0</v>
      </c>
      <c r="J11" s="13">
        <f>SUM('[2]E.P. AGREGADA ACUMULADA'!Y8)</f>
        <v>0</v>
      </c>
      <c r="K11" s="13">
        <f>SUM('[2]E.P. AGREGADA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SUM('[2]E.P. AGREGADA ACUMULADA'!T9:T10)</f>
        <v>700452126632</v>
      </c>
      <c r="G12" s="13">
        <f>SUM('[2]E.P. AGREGADA ACUMULADA'!V9:V10)</f>
        <v>353930219065.27002</v>
      </c>
      <c r="H12" s="13">
        <f>SUM('[2]E.P. AGREGADA ACUMULADA'!W9:W10)</f>
        <v>346521907566.72998</v>
      </c>
      <c r="I12" s="13">
        <f>SUM('[2]E.P. AGREGADA ACUMULADA'!X9:X10)</f>
        <v>299190599859.11005</v>
      </c>
      <c r="J12" s="13">
        <f>SUM('[2]E.P. AGREGADA ACUMULADA'!Y9:Y10)</f>
        <v>4518381735</v>
      </c>
      <c r="K12" s="13">
        <f>SUM('[2]E.P. AGREGADA ACUMULADA'!AA9:AA10)</f>
        <v>3111177012</v>
      </c>
      <c r="L12" s="8">
        <f t="shared" si="1"/>
        <v>0.42713925546591608</v>
      </c>
      <c r="M12" s="8">
        <f t="shared" si="2"/>
        <v>6.4506645967738561E-3</v>
      </c>
      <c r="N12" s="8">
        <f t="shared" si="3"/>
        <v>4.4416697354600718E-3</v>
      </c>
    </row>
    <row r="13" spans="1:14" ht="22.5" x14ac:dyDescent="0.25">
      <c r="A13" s="14" t="s">
        <v>33</v>
      </c>
      <c r="B13" s="15"/>
      <c r="C13" s="15"/>
      <c r="D13" s="15"/>
      <c r="E13" s="14"/>
      <c r="F13" s="14">
        <f t="shared" ref="F13:K13" si="8">SUM(F11:F12)</f>
        <v>706949426632</v>
      </c>
      <c r="G13" s="14">
        <f t="shared" si="8"/>
        <v>353930219065.27002</v>
      </c>
      <c r="H13" s="14">
        <f t="shared" si="8"/>
        <v>353019207566.72998</v>
      </c>
      <c r="I13" s="14">
        <f>SUM(I11:I12)</f>
        <v>299190599859.11005</v>
      </c>
      <c r="J13" s="14">
        <f t="shared" si="8"/>
        <v>4518381735</v>
      </c>
      <c r="K13" s="14">
        <f t="shared" si="8"/>
        <v>3111177012</v>
      </c>
      <c r="L13" s="12">
        <f t="shared" si="1"/>
        <v>0.423213583020349</v>
      </c>
      <c r="M13" s="12">
        <f t="shared" si="2"/>
        <v>6.3913790220131647E-3</v>
      </c>
      <c r="N13" s="12">
        <f t="shared" si="3"/>
        <v>4.400848058993493E-3</v>
      </c>
    </row>
    <row r="14" spans="1:14" x14ac:dyDescent="0.25">
      <c r="A14" s="5" t="s">
        <v>34</v>
      </c>
      <c r="B14" s="6" t="s">
        <v>18</v>
      </c>
      <c r="C14" s="6" t="s">
        <v>19</v>
      </c>
      <c r="D14" s="6" t="s">
        <v>23</v>
      </c>
      <c r="E14" s="5" t="s">
        <v>21</v>
      </c>
      <c r="F14" s="13">
        <f>SUM('[2]E.P. AGREGADA ACUMULADA'!T13)</f>
        <v>8293700000</v>
      </c>
      <c r="G14" s="13">
        <f>SUM('[2]E.P. AGREGADA ACUMULADA'!V13)</f>
        <v>8293700000</v>
      </c>
      <c r="H14" s="13">
        <f>SUM('[2]E.P. AGREGADA ACUMULADA'!W13)</f>
        <v>0</v>
      </c>
      <c r="I14" s="13">
        <f>SUM('[2]E.P. AGREGADA ACUMULADA'!X13)</f>
        <v>0</v>
      </c>
      <c r="J14" s="13">
        <f>SUM('[2]E.P. AGREGADA ACUMULADA'!Y13)</f>
        <v>0</v>
      </c>
      <c r="K14" s="13">
        <f>SUM('[2]E.P. AGREGADA ACUMULADA'!AA13)</f>
        <v>0</v>
      </c>
      <c r="L14" s="8">
        <f t="shared" si="1"/>
        <v>0</v>
      </c>
      <c r="M14" s="8">
        <f t="shared" si="2"/>
        <v>0</v>
      </c>
      <c r="N14" s="8">
        <f t="shared" si="3"/>
        <v>0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'[2]E.P. AGREGADA ACUMULADA'!T11+'[2]E.P. AGREGADA ACUMULADA'!T12+'[2]E.P. AGREGADA ACUMULADA'!T14</f>
        <v>26069300000</v>
      </c>
      <c r="G15" s="13">
        <f>'[2]E.P. AGREGADA ACUMULADA'!V11+'[2]E.P. AGREGADA ACUMULADA'!V12+'[2]E.P. AGREGADA ACUMULADA'!V14</f>
        <v>21594600000</v>
      </c>
      <c r="H15" s="13">
        <f>'[2]E.P. AGREGADA ACUMULADA'!W11+'[2]E.P. AGREGADA ACUMULADA'!W12+'[2]E.P. AGREGADA ACUMULADA'!W14</f>
        <v>4474700000</v>
      </c>
      <c r="I15" s="13">
        <f>'[2]E.P. AGREGADA ACUMULADA'!X11+'[2]E.P. AGREGADA ACUMULADA'!X12+'[2]E.P. AGREGADA ACUMULADA'!X14</f>
        <v>264340524</v>
      </c>
      <c r="J15" s="13">
        <f>'[2]E.P. AGREGADA ACUMULADA'!Y11+'[2]E.P. AGREGADA ACUMULADA'!Y12+'[2]E.P. AGREGADA ACUMULADA'!Y14</f>
        <v>264340524</v>
      </c>
      <c r="K15" s="13">
        <f>'[2]E.P. AGREGADA ACUMULADA'!AA11+'[2]E.P. AGREGADA ACUMULADA'!AA12+'[2]E.P. AGREGADA ACUMULADA'!AA14</f>
        <v>156074849</v>
      </c>
      <c r="L15" s="8">
        <f t="shared" si="1"/>
        <v>1.0139916453452911E-2</v>
      </c>
      <c r="M15" s="8">
        <f t="shared" si="2"/>
        <v>1.0139916453452911E-2</v>
      </c>
      <c r="N15" s="8">
        <f t="shared" si="3"/>
        <v>5.9869213596068938E-3</v>
      </c>
    </row>
    <row r="16" spans="1:14" x14ac:dyDescent="0.25">
      <c r="A16" s="14" t="s">
        <v>35</v>
      </c>
      <c r="B16" s="15"/>
      <c r="C16" s="15"/>
      <c r="D16" s="15"/>
      <c r="E16" s="14"/>
      <c r="F16" s="16">
        <f t="shared" ref="F16:K16" si="9">SUM(F14:F15)</f>
        <v>34363000000</v>
      </c>
      <c r="G16" s="16">
        <f t="shared" si="9"/>
        <v>29888300000</v>
      </c>
      <c r="H16" s="16">
        <f t="shared" si="9"/>
        <v>4474700000</v>
      </c>
      <c r="I16" s="16">
        <f>SUM(I14:I15)</f>
        <v>264340524</v>
      </c>
      <c r="J16" s="16">
        <f t="shared" si="9"/>
        <v>264340524</v>
      </c>
      <c r="K16" s="16">
        <f t="shared" si="9"/>
        <v>156074849</v>
      </c>
      <c r="L16" s="12">
        <f t="shared" si="1"/>
        <v>7.6925915665104908E-3</v>
      </c>
      <c r="M16" s="12">
        <f t="shared" si="2"/>
        <v>7.6925915665104908E-3</v>
      </c>
      <c r="N16" s="12">
        <f t="shared" si="3"/>
        <v>4.5419447952739864E-3</v>
      </c>
    </row>
    <row r="17" spans="1:14" x14ac:dyDescent="0.25">
      <c r="A17" s="5" t="s">
        <v>36</v>
      </c>
      <c r="B17" s="6" t="s">
        <v>25</v>
      </c>
      <c r="C17" s="6" t="s">
        <v>19</v>
      </c>
      <c r="D17" s="6" t="s">
        <v>26</v>
      </c>
      <c r="E17" s="5" t="s">
        <v>27</v>
      </c>
      <c r="F17" s="17">
        <f>SUM('[2]E.P. AGREGADA ACUMULADA'!T15)</f>
        <v>94260700000</v>
      </c>
      <c r="G17" s="17">
        <f>SUM('[2]E.P. AGREGADA ACUMULADA'!V15)</f>
        <v>0</v>
      </c>
      <c r="H17" s="17">
        <f>SUM('[2]E.P. AGREGADA ACUMULADA'!W15)</f>
        <v>94260700000</v>
      </c>
      <c r="I17" s="17">
        <f>SUM('[2]E.P. AGREGADA ACUMULADA'!X15)</f>
        <v>0</v>
      </c>
      <c r="J17" s="17">
        <f>SUM('[2]E.P. AGREGADA ACUMULADA'!Y15)</f>
        <v>0</v>
      </c>
      <c r="K17" s="17">
        <f>SUM('[2]E.P. AGREGADA ACUMULADA'!AA15)</f>
        <v>0</v>
      </c>
      <c r="L17" s="8">
        <f t="shared" si="1"/>
        <v>0</v>
      </c>
      <c r="M17" s="8">
        <f t="shared" si="2"/>
        <v>0</v>
      </c>
      <c r="N17" s="8">
        <f t="shared" si="3"/>
        <v>0</v>
      </c>
    </row>
    <row r="18" spans="1:14" x14ac:dyDescent="0.25">
      <c r="A18" s="14" t="s">
        <v>37</v>
      </c>
      <c r="B18" s="15"/>
      <c r="C18" s="15"/>
      <c r="D18" s="15"/>
      <c r="E18" s="14"/>
      <c r="F18" s="16">
        <f t="shared" ref="F18:K18" si="10">SUM(F17)</f>
        <v>94260700000</v>
      </c>
      <c r="G18" s="16">
        <f t="shared" si="10"/>
        <v>0</v>
      </c>
      <c r="H18" s="16">
        <f t="shared" si="10"/>
        <v>94260700000</v>
      </c>
      <c r="I18" s="16">
        <f t="shared" si="10"/>
        <v>0</v>
      </c>
      <c r="J18" s="16">
        <f t="shared" si="10"/>
        <v>0</v>
      </c>
      <c r="K18" s="16">
        <f t="shared" si="10"/>
        <v>0</v>
      </c>
      <c r="L18" s="12">
        <f t="shared" si="1"/>
        <v>0</v>
      </c>
      <c r="M18" s="12">
        <f t="shared" si="2"/>
        <v>0</v>
      </c>
      <c r="N18" s="12">
        <f t="shared" si="3"/>
        <v>0</v>
      </c>
    </row>
    <row r="19" spans="1:14" x14ac:dyDescent="0.25">
      <c r="A19" s="5" t="s">
        <v>38</v>
      </c>
      <c r="B19" s="6" t="s">
        <v>18</v>
      </c>
      <c r="C19" s="6" t="s">
        <v>19</v>
      </c>
      <c r="D19" s="18">
        <v>10</v>
      </c>
      <c r="E19" s="5" t="s">
        <v>21</v>
      </c>
      <c r="F19" s="17">
        <f>SUM('[2]E.P. AGREGADA ACUMULADA'!T16)</f>
        <v>108200000</v>
      </c>
      <c r="G19" s="17">
        <f>SUM('[2]E.P. AGREGADA ACUMULADA'!V16)</f>
        <v>40000000</v>
      </c>
      <c r="H19" s="17">
        <f>SUM('[2]E.P. AGREGADA ACUMULADA'!W16)</f>
        <v>68200000</v>
      </c>
      <c r="I19" s="17">
        <f>SUM('[2]E.P. AGREGADA ACUMULADA'!X16)</f>
        <v>0</v>
      </c>
      <c r="J19" s="17">
        <f>SUM('[2]E.P. AGREGADA ACUMULADA'!Y16)</f>
        <v>0</v>
      </c>
      <c r="K19" s="17">
        <f>SUM('[2]E.P. AGREGADA ACUMULADA'!AA16)</f>
        <v>0</v>
      </c>
      <c r="L19" s="8">
        <f>+I19/F19</f>
        <v>0</v>
      </c>
      <c r="M19" s="8">
        <f t="shared" si="2"/>
        <v>0</v>
      </c>
      <c r="N19" s="8">
        <f t="shared" si="3"/>
        <v>0</v>
      </c>
    </row>
    <row r="20" spans="1:14" ht="22.5" x14ac:dyDescent="0.25">
      <c r="A20" s="5" t="s">
        <v>39</v>
      </c>
      <c r="B20" s="6" t="s">
        <v>18</v>
      </c>
      <c r="C20" s="6" t="s">
        <v>40</v>
      </c>
      <c r="D20" s="18">
        <v>11</v>
      </c>
      <c r="E20" s="5" t="s">
        <v>41</v>
      </c>
      <c r="F20" s="17">
        <f>SUM('[2]E.P. AGREGADA ACUMULADA'!T18)</f>
        <v>625300000</v>
      </c>
      <c r="G20" s="17">
        <f>SUM('[2]E.P. AGREGADA ACUMULADA'!V18)</f>
        <v>0</v>
      </c>
      <c r="H20" s="17">
        <f>SUM('[2]E.P. AGREGADA ACUMULADA'!W18)</f>
        <v>625300000</v>
      </c>
      <c r="I20" s="17">
        <f>SUM('[2]E.P. AGREGADA ACUMULADA'!X18)</f>
        <v>0</v>
      </c>
      <c r="J20" s="17">
        <f>SUM('[2]E.P. AGREGADA ACUMULADA'!Y18)</f>
        <v>0</v>
      </c>
      <c r="K20" s="17">
        <f>SUM('[2]E.P. AGREGADA ACUMULADA'!AA18)</f>
        <v>0</v>
      </c>
      <c r="L20" s="8">
        <f>+I20/F20</f>
        <v>0</v>
      </c>
      <c r="M20" s="8">
        <f t="shared" si="2"/>
        <v>0</v>
      </c>
      <c r="N20" s="8">
        <f t="shared" si="3"/>
        <v>0</v>
      </c>
    </row>
    <row r="21" spans="1:14" ht="22.5" x14ac:dyDescent="0.25">
      <c r="A21" s="5" t="s">
        <v>42</v>
      </c>
      <c r="B21" s="6" t="s">
        <v>18</v>
      </c>
      <c r="C21" s="6" t="s">
        <v>19</v>
      </c>
      <c r="D21" s="18">
        <v>10</v>
      </c>
      <c r="E21" s="5" t="s">
        <v>21</v>
      </c>
      <c r="F21" s="17">
        <f>'[2]E.P. AGREGADA ACUMULADA'!T17+'[2]E.P. AGREGADA ACUMULADA'!T19</f>
        <v>61800000</v>
      </c>
      <c r="G21" s="17">
        <f>'[2]E.P. AGREGADA ACUMULADA'!V17+'[2]E.P. AGREGADA ACUMULADA'!V19</f>
        <v>10300000</v>
      </c>
      <c r="H21" s="17">
        <f>'[2]E.P. AGREGADA ACUMULADA'!W17+'[2]E.P. AGREGADA ACUMULADA'!W19</f>
        <v>51500000</v>
      </c>
      <c r="I21" s="17">
        <f>'[2]E.P. AGREGADA ACUMULADA'!X17+'[2]E.P. AGREGADA ACUMULADA'!X19</f>
        <v>1000000</v>
      </c>
      <c r="J21" s="17">
        <f>'[2]E.P. AGREGADA ACUMULADA'!Y17+'[2]E.P. AGREGADA ACUMULADA'!Y19</f>
        <v>1000000</v>
      </c>
      <c r="K21" s="17">
        <f>'[2]E.P. AGREGADA ACUMULADA'!AA17+'[2]E.P. AGREGADA ACUMULADA'!AA19</f>
        <v>0</v>
      </c>
      <c r="L21" s="8">
        <f>+I21/F21</f>
        <v>1.6181229773462782E-2</v>
      </c>
      <c r="M21" s="8">
        <f t="shared" si="2"/>
        <v>1.6181229773462782E-2</v>
      </c>
      <c r="N21" s="8">
        <f t="shared" si="3"/>
        <v>0</v>
      </c>
    </row>
    <row r="22" spans="1:14" ht="33.75" x14ac:dyDescent="0.25">
      <c r="A22" s="14" t="s">
        <v>43</v>
      </c>
      <c r="B22" s="15"/>
      <c r="C22" s="15"/>
      <c r="D22" s="15"/>
      <c r="E22" s="14"/>
      <c r="F22" s="16">
        <f t="shared" ref="F22:K22" si="11">SUM(F19:F21)</f>
        <v>795300000</v>
      </c>
      <c r="G22" s="16">
        <f t="shared" si="11"/>
        <v>50300000</v>
      </c>
      <c r="H22" s="16">
        <f t="shared" si="11"/>
        <v>745000000</v>
      </c>
      <c r="I22" s="16">
        <f>SUM(I19:I21)</f>
        <v>1000000</v>
      </c>
      <c r="J22" s="16">
        <f t="shared" si="11"/>
        <v>1000000</v>
      </c>
      <c r="K22" s="16">
        <f t="shared" si="11"/>
        <v>0</v>
      </c>
      <c r="L22" s="12">
        <f>+I22/F22</f>
        <v>1.257387149503332E-3</v>
      </c>
      <c r="M22" s="12">
        <f t="shared" si="2"/>
        <v>1.257387149503332E-3</v>
      </c>
      <c r="N22" s="12">
        <f t="shared" si="3"/>
        <v>0</v>
      </c>
    </row>
    <row r="23" spans="1:14" x14ac:dyDescent="0.25">
      <c r="A23" s="19" t="s">
        <v>44</v>
      </c>
      <c r="B23" s="20" t="s">
        <v>18</v>
      </c>
      <c r="C23" s="20" t="s">
        <v>19</v>
      </c>
      <c r="D23" s="20" t="s">
        <v>23</v>
      </c>
      <c r="E23" s="19" t="s">
        <v>24</v>
      </c>
      <c r="F23" s="21">
        <f t="shared" ref="F23:K23" si="12">SUM(F24:F24)</f>
        <v>6000000000</v>
      </c>
      <c r="G23" s="21">
        <f t="shared" si="12"/>
        <v>0</v>
      </c>
      <c r="H23" s="21">
        <f t="shared" si="12"/>
        <v>825104132</v>
      </c>
      <c r="I23" s="21">
        <f t="shared" si="12"/>
        <v>0</v>
      </c>
      <c r="J23" s="21">
        <f t="shared" si="12"/>
        <v>0</v>
      </c>
      <c r="K23" s="21">
        <f t="shared" si="12"/>
        <v>0</v>
      </c>
      <c r="L23" s="8">
        <f t="shared" si="1"/>
        <v>0</v>
      </c>
      <c r="M23" s="8">
        <f t="shared" si="2"/>
        <v>0</v>
      </c>
      <c r="N23" s="8">
        <f t="shared" si="3"/>
        <v>0</v>
      </c>
    </row>
    <row r="24" spans="1:14" ht="33.75" x14ac:dyDescent="0.25">
      <c r="A24" s="5" t="s">
        <v>45</v>
      </c>
      <c r="B24" s="6" t="s">
        <v>18</v>
      </c>
      <c r="C24" s="6" t="s">
        <v>19</v>
      </c>
      <c r="D24" s="18">
        <v>11</v>
      </c>
      <c r="E24" s="5" t="s">
        <v>24</v>
      </c>
      <c r="F24" s="13">
        <f>SUM('[2]E.P. AGREGADA ACUMULADA'!T20:T22)</f>
        <v>6000000000</v>
      </c>
      <c r="G24" s="13">
        <f>SUM('[2]E.P. AGREGADA ACUMULADA'!V20:V22)</f>
        <v>0</v>
      </c>
      <c r="H24" s="13">
        <f>SUM('[2]E.P. AGREGADA ACUMULADA'!W20:W22)</f>
        <v>825104132</v>
      </c>
      <c r="I24" s="13">
        <f>SUM('[2]E.P. AGREGADA ACUMULADA'!X20:X22)</f>
        <v>0</v>
      </c>
      <c r="J24" s="13">
        <f>SUM('[2]E.P. AGREGADA ACUMULADA'!Y20:Y22)</f>
        <v>0</v>
      </c>
      <c r="K24" s="13">
        <f>SUM('[2]E.P. AGREGADA ACUMULADA'!AA20:AA22)</f>
        <v>0</v>
      </c>
      <c r="L24" s="8">
        <f>+I24/F24</f>
        <v>0</v>
      </c>
      <c r="M24" s="8">
        <f t="shared" si="2"/>
        <v>0</v>
      </c>
      <c r="N24" s="8">
        <f t="shared" si="3"/>
        <v>0</v>
      </c>
    </row>
    <row r="25" spans="1:14" x14ac:dyDescent="0.25">
      <c r="A25" s="33" t="s">
        <v>46</v>
      </c>
      <c r="B25" s="33"/>
      <c r="C25" s="33"/>
      <c r="D25" s="33"/>
      <c r="E25" s="33"/>
      <c r="F25" s="22">
        <f t="shared" ref="F25:K25" si="13">F8+F23</f>
        <v>939365926632</v>
      </c>
      <c r="G25" s="22">
        <f t="shared" si="13"/>
        <v>480866319065.27002</v>
      </c>
      <c r="H25" s="22">
        <f t="shared" si="13"/>
        <v>453324711698.72998</v>
      </c>
      <c r="I25" s="22">
        <f>I8+I23</f>
        <v>306283462447.23004</v>
      </c>
      <c r="J25" s="22">
        <f t="shared" si="13"/>
        <v>11611244123.119999</v>
      </c>
      <c r="K25" s="22">
        <f t="shared" si="13"/>
        <v>10064689329.119999</v>
      </c>
      <c r="L25" s="12">
        <f>+I25/F25</f>
        <v>0.32605340875560379</v>
      </c>
      <c r="M25" s="12">
        <f t="shared" si="2"/>
        <v>1.2360725244475198E-2</v>
      </c>
      <c r="N25" s="12">
        <f t="shared" si="3"/>
        <v>1.0714343626669436E-2</v>
      </c>
    </row>
    <row r="26" spans="1:14" x14ac:dyDescent="0.25">
      <c r="F26" s="23"/>
      <c r="G26" s="24"/>
      <c r="H26" s="25"/>
      <c r="I26" s="24"/>
      <c r="K26" s="23"/>
      <c r="L26" s="26"/>
    </row>
    <row r="27" spans="1:14" x14ac:dyDescent="0.25">
      <c r="A27" s="27"/>
      <c r="F27" s="28"/>
      <c r="G27" s="29"/>
      <c r="H27" s="24"/>
      <c r="I27" s="23"/>
      <c r="J27" s="30"/>
      <c r="K27" s="23"/>
      <c r="L27" s="31"/>
    </row>
    <row r="28" spans="1:14" x14ac:dyDescent="0.25">
      <c r="F28" s="32"/>
      <c r="I28" s="23"/>
    </row>
    <row r="29" spans="1:14" x14ac:dyDescent="0.25">
      <c r="F29" s="32"/>
      <c r="I29" s="23"/>
      <c r="K29" s="23"/>
    </row>
    <row r="30" spans="1:14" x14ac:dyDescent="0.25">
      <c r="F30" s="32"/>
      <c r="G30" s="24"/>
      <c r="I30" s="24"/>
    </row>
    <row r="31" spans="1:14" x14ac:dyDescent="0.25">
      <c r="I31" s="23"/>
    </row>
    <row r="32" spans="1:14" x14ac:dyDescent="0.25">
      <c r="I32" s="24"/>
      <c r="K32" s="23"/>
    </row>
  </sheetData>
  <mergeCells count="6">
    <mergeCell ref="A25:E25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F9+F11+F12+F15+F16+F20+F22</f>
        <v>773401300000</v>
      </c>
      <c r="G5" s="7">
        <f t="shared" si="0"/>
        <v>720174514896.5</v>
      </c>
      <c r="H5" s="7">
        <f t="shared" si="0"/>
        <v>52900373103.5</v>
      </c>
      <c r="I5" s="7">
        <f t="shared" si="0"/>
        <v>315300499282.76996</v>
      </c>
      <c r="J5" s="7">
        <f t="shared" si="0"/>
        <v>73386167878.270004</v>
      </c>
      <c r="K5" s="7">
        <f t="shared" si="0"/>
        <v>72086252653.470001</v>
      </c>
      <c r="L5" s="8">
        <f t="shared" ref="L5:L28" si="1">+I5/F5</f>
        <v>0.40768033268468767</v>
      </c>
      <c r="M5" s="8">
        <f t="shared" ref="M5:M28" si="2">+J5/F5</f>
        <v>9.4887567267174233E-2</v>
      </c>
      <c r="N5" s="8">
        <f t="shared" ref="N5:N28" si="3">+K5/F5</f>
        <v>9.3206790127544389E-2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F13+F21</f>
        <v>65703926632</v>
      </c>
      <c r="G6" s="7">
        <f t="shared" si="4"/>
        <v>57572955044.769997</v>
      </c>
      <c r="H6" s="7">
        <f t="shared" si="4"/>
        <v>8130971587.2299995</v>
      </c>
      <c r="I6" s="7">
        <f t="shared" si="4"/>
        <v>4773729985.0200005</v>
      </c>
      <c r="J6" s="7">
        <f t="shared" si="4"/>
        <v>2668763790.3600001</v>
      </c>
      <c r="K6" s="7">
        <f t="shared" si="4"/>
        <v>2668416984.3600001</v>
      </c>
      <c r="L6" s="8">
        <f t="shared" si="1"/>
        <v>7.2655170394261268E-2</v>
      </c>
      <c r="M6" s="8">
        <f t="shared" si="2"/>
        <v>4.0618025849618301E-2</v>
      </c>
      <c r="N6" s="8">
        <f t="shared" si="3"/>
        <v>4.061274753494553E-2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</f>
        <v>94260700000</v>
      </c>
      <c r="G7" s="7">
        <f t="shared" si="5"/>
        <v>54691909983</v>
      </c>
      <c r="H7" s="7">
        <f t="shared" si="5"/>
        <v>39568790017</v>
      </c>
      <c r="I7" s="7">
        <f t="shared" si="5"/>
        <v>30374941280</v>
      </c>
      <c r="J7" s="7">
        <f t="shared" si="5"/>
        <v>0</v>
      </c>
      <c r="K7" s="7">
        <f t="shared" si="5"/>
        <v>0</v>
      </c>
      <c r="L7" s="8">
        <f t="shared" si="1"/>
        <v>0.32224396042040848</v>
      </c>
      <c r="M7" s="8">
        <f t="shared" si="2"/>
        <v>0</v>
      </c>
      <c r="N7" s="8">
        <f t="shared" si="3"/>
        <v>0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832439379924.27002</v>
      </c>
      <c r="H8" s="10">
        <f t="shared" si="6"/>
        <v>100600134707.73</v>
      </c>
      <c r="I8" s="10">
        <f t="shared" si="6"/>
        <v>350449170547.78998</v>
      </c>
      <c r="J8" s="10">
        <f t="shared" si="6"/>
        <v>76054931668.630005</v>
      </c>
      <c r="K8" s="10">
        <f t="shared" si="6"/>
        <v>74754669637.830002</v>
      </c>
      <c r="L8" s="12">
        <f t="shared" si="1"/>
        <v>0.3754681422883806</v>
      </c>
      <c r="M8" s="12">
        <f t="shared" si="2"/>
        <v>8.1484581232861231E-2</v>
      </c>
      <c r="N8" s="12">
        <f t="shared" si="3"/>
        <v>8.0091491991333072E-2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SUM('[3]E.P. AGREGAD ACUMULADA'!T5:T7)</f>
        <v>96997500000</v>
      </c>
      <c r="G9" s="13">
        <f>SUM('[3]E.P. AGREGAD ACUMULADA'!V5:V7)</f>
        <v>96997500000</v>
      </c>
      <c r="H9" s="13">
        <f>SUM('[3]E.P. AGREGAD ACUMULADA'!W5:W7)</f>
        <v>0</v>
      </c>
      <c r="I9" s="13">
        <f>SUM('[3]E.P. AGREGAD ACUMULADA'!X5:X7)</f>
        <v>13387253164.860001</v>
      </c>
      <c r="J9" s="13">
        <f>SUM('[3]E.P. AGREGAD ACUMULADA'!Y5:Y7)</f>
        <v>13387169417.860001</v>
      </c>
      <c r="K9" s="13">
        <f>SUM('[3]E.P. AGREGAD ACUMULADA'!AA5:AA7)</f>
        <v>13386295166.860001</v>
      </c>
      <c r="L9" s="8">
        <f t="shared" si="1"/>
        <v>0.13801647635103997</v>
      </c>
      <c r="M9" s="8">
        <f t="shared" si="2"/>
        <v>0.13801561295765355</v>
      </c>
      <c r="N9" s="8">
        <f t="shared" si="3"/>
        <v>0.13800659982844921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13387253164.860001</v>
      </c>
      <c r="J10" s="14">
        <f t="shared" si="7"/>
        <v>13387169417.860001</v>
      </c>
      <c r="K10" s="14">
        <f t="shared" si="7"/>
        <v>13386295166.860001</v>
      </c>
      <c r="L10" s="12">
        <f t="shared" si="1"/>
        <v>0.13801647635103997</v>
      </c>
      <c r="M10" s="12">
        <f t="shared" si="2"/>
        <v>0.13801561295765355</v>
      </c>
      <c r="N10" s="12">
        <f t="shared" si="3"/>
        <v>0.13800659982844921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SUM('[3]E.P. AGREGAD ACUMULADA'!T8)</f>
        <v>6497300000</v>
      </c>
      <c r="G11" s="13">
        <f>SUM('[3]E.P. AGREGAD ACUMULADA'!V8)</f>
        <v>2633446500</v>
      </c>
      <c r="H11" s="13">
        <f>SUM('[3]E.P. AGREGAD ACUMULADA'!W8)</f>
        <v>3537441500</v>
      </c>
      <c r="I11" s="13">
        <f>SUM('[3]E.P. AGREGAD ACUMULADA'!X8)</f>
        <v>0</v>
      </c>
      <c r="J11" s="13">
        <f>SUM('[3]E.P. AGREGAD ACUMULADA'!Y8)</f>
        <v>0</v>
      </c>
      <c r="K11" s="13">
        <f>SUM('[3]E.P. AGREGAD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SUM('[3]E.P. AGREGAD ACUMULADA'!T9)</f>
        <v>635373500000</v>
      </c>
      <c r="G12" s="13">
        <f>SUM('[3]E.P. AGREGAD ACUMULADA'!V9)</f>
        <v>586264142730.5</v>
      </c>
      <c r="H12" s="13">
        <f>SUM('[3]E.P. AGREGAD ACUMULADA'!W9)</f>
        <v>49109357269.5</v>
      </c>
      <c r="I12" s="13">
        <f>SUM('[3]E.P. AGREGAD ACUMULADA'!X9)</f>
        <v>298557089265.90997</v>
      </c>
      <c r="J12" s="13">
        <f>SUM('[3]E.P. AGREGAD ACUMULADA'!Y9)</f>
        <v>58961091705.410004</v>
      </c>
      <c r="K12" s="13">
        <f>SUM('[3]E.P. AGREGAD ACUMULADA'!AA9)</f>
        <v>57662050731.610001</v>
      </c>
      <c r="L12" s="8">
        <f t="shared" si="1"/>
        <v>0.46989225906637588</v>
      </c>
      <c r="M12" s="8">
        <f t="shared" si="2"/>
        <v>9.2797530437467107E-2</v>
      </c>
      <c r="N12" s="8">
        <f t="shared" si="3"/>
        <v>9.075299919120014E-2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SUM('[3]E.P. AGREGAD ACUMULADA'!T10)</f>
        <v>65078626632</v>
      </c>
      <c r="G13" s="13">
        <f>SUM('[3]E.P. AGREGAD ACUMULADA'!V10)</f>
        <v>57572955044.769997</v>
      </c>
      <c r="H13" s="13">
        <f>SUM('[3]E.P. AGREGAD ACUMULADA'!W10)</f>
        <v>7505671587.2299995</v>
      </c>
      <c r="I13" s="13">
        <f>SUM('[3]E.P. AGREGAD ACUMULADA'!X10)</f>
        <v>4773729985.0200005</v>
      </c>
      <c r="J13" s="13">
        <f>SUM('[3]E.P. AGREGAD ACUMULADA'!Y10)</f>
        <v>2668763790.3600001</v>
      </c>
      <c r="K13" s="13">
        <f>SUM('[3]E.P. AGREGAD ACUMULADA'!AA10)</f>
        <v>2668416984.3600001</v>
      </c>
      <c r="L13" s="8">
        <f t="shared" si="1"/>
        <v>7.335326868549337E-2</v>
      </c>
      <c r="M13" s="8">
        <f t="shared" si="2"/>
        <v>4.1008299167882789E-2</v>
      </c>
      <c r="N13" s="8">
        <f t="shared" si="3"/>
        <v>4.1002970137171045E-2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706949426632</v>
      </c>
      <c r="G14" s="14">
        <f t="shared" si="8"/>
        <v>646470544275.27002</v>
      </c>
      <c r="H14" s="14">
        <f t="shared" si="8"/>
        <v>60152470356.729996</v>
      </c>
      <c r="I14" s="14">
        <f t="shared" si="8"/>
        <v>303330819250.92999</v>
      </c>
      <c r="J14" s="14">
        <f t="shared" si="8"/>
        <v>61629855495.770004</v>
      </c>
      <c r="K14" s="14">
        <f t="shared" si="8"/>
        <v>60330467715.970001</v>
      </c>
      <c r="L14" s="12">
        <f t="shared" si="1"/>
        <v>0.42907004069023424</v>
      </c>
      <c r="M14" s="12">
        <f t="shared" si="2"/>
        <v>8.7177177283221996E-2</v>
      </c>
      <c r="N14" s="12">
        <f t="shared" si="3"/>
        <v>8.5339156442055947E-2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SUM('[3]E.P. AGREGAD ACUMULADA'!T13)</f>
        <v>8293700000</v>
      </c>
      <c r="G15" s="13">
        <f>SUM('[3]E.P. AGREGAD ACUMULADA'!V13)</f>
        <v>8293700000</v>
      </c>
      <c r="H15" s="13">
        <f>SUM('[3]E.P. AGREGAD ACUMULADA'!W13)</f>
        <v>0</v>
      </c>
      <c r="I15" s="13">
        <f>SUM('[3]E.P. AGREGAD ACUMULADA'!X13)</f>
        <v>0</v>
      </c>
      <c r="J15" s="13">
        <f>SUM('[3]E.P. AGREGAD ACUMULADA'!Y13)</f>
        <v>0</v>
      </c>
      <c r="K15" s="13">
        <f>SUM('[3]E.P. AGREGAD ACUMULADA'!AA13)</f>
        <v>0</v>
      </c>
      <c r="L15" s="8">
        <f t="shared" si="1"/>
        <v>0</v>
      </c>
      <c r="M15" s="8">
        <f t="shared" si="2"/>
        <v>0</v>
      </c>
      <c r="N15" s="8">
        <f t="shared" si="3"/>
        <v>0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'[3]E.P. AGREGAD ACUMULADA'!T11+'[3]E.P. AGREGAD ACUMULADA'!T12+'[3]E.P. AGREGAD ACUMULADA'!T14</f>
        <v>26069300000</v>
      </c>
      <c r="G16" s="13">
        <f>'[3]E.P. AGREGAD ACUMULADA'!V11+'[3]E.P. AGREGAD ACUMULADA'!V12+'[3]E.P. AGREGAD ACUMULADA'!V14</f>
        <v>25935425666</v>
      </c>
      <c r="H16" s="13">
        <f>'[3]E.P. AGREGAD ACUMULADA'!W11+'[3]E.P. AGREGAD ACUMULADA'!W12+'[3]E.P. AGREGAD ACUMULADA'!W14</f>
        <v>133874334</v>
      </c>
      <c r="I16" s="13">
        <f>'[3]E.P. AGREGAD ACUMULADA'!X11+'[3]E.P. AGREGAD ACUMULADA'!X12+'[3]E.P. AGREGAD ACUMULADA'!X14</f>
        <v>3355156852</v>
      </c>
      <c r="J16" s="13">
        <f>'[3]E.P. AGREGAD ACUMULADA'!Y11+'[3]E.P. AGREGAD ACUMULADA'!Y12+'[3]E.P. AGREGAD ACUMULADA'!Y14</f>
        <v>1036906755</v>
      </c>
      <c r="K16" s="13">
        <f>'[3]E.P. AGREGAD ACUMULADA'!AA11+'[3]E.P. AGREGAD ACUMULADA'!AA12+'[3]E.P. AGREGAD ACUMULADA'!AA14</f>
        <v>1036906755</v>
      </c>
      <c r="L16" s="8">
        <f t="shared" si="1"/>
        <v>0.1287014554284158</v>
      </c>
      <c r="M16" s="8">
        <f t="shared" si="2"/>
        <v>3.9775013329855426E-2</v>
      </c>
      <c r="N16" s="8">
        <f t="shared" si="3"/>
        <v>3.9775013329855426E-2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34363000000</v>
      </c>
      <c r="G17" s="16">
        <f t="shared" si="9"/>
        <v>34229125666</v>
      </c>
      <c r="H17" s="16">
        <f t="shared" si="9"/>
        <v>133874334</v>
      </c>
      <c r="I17" s="16">
        <f t="shared" si="9"/>
        <v>3355156852</v>
      </c>
      <c r="J17" s="16">
        <f t="shared" si="9"/>
        <v>1036906755</v>
      </c>
      <c r="K17" s="16">
        <f t="shared" si="9"/>
        <v>1036906755</v>
      </c>
      <c r="L17" s="12">
        <f t="shared" si="1"/>
        <v>9.7638647731571743E-2</v>
      </c>
      <c r="M17" s="12">
        <f t="shared" si="2"/>
        <v>3.0175093996449669E-2</v>
      </c>
      <c r="N17" s="12">
        <f t="shared" si="3"/>
        <v>3.0175093996449669E-2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SUM('[3]E.P. AGREGAD ACUMULADA'!T15)</f>
        <v>94260700000</v>
      </c>
      <c r="G18" s="17">
        <f>SUM('[3]E.P. AGREGAD ACUMULADA'!V15)</f>
        <v>54691909983</v>
      </c>
      <c r="H18" s="17">
        <f>SUM('[3]E.P. AGREGAD ACUMULADA'!W15)</f>
        <v>39568790017</v>
      </c>
      <c r="I18" s="17">
        <f>SUM('[3]E.P. AGREGAD ACUMULADA'!X15)</f>
        <v>30374941280</v>
      </c>
      <c r="J18" s="17">
        <f>SUM('[3]E.P. AGREGAD ACUMULADA'!Y15)</f>
        <v>0</v>
      </c>
      <c r="K18" s="17">
        <f>SUM('[3]E.P. AGREGAD ACUMULADA'!AA15)</f>
        <v>0</v>
      </c>
      <c r="L18" s="8">
        <f t="shared" si="1"/>
        <v>0.32224396042040848</v>
      </c>
      <c r="M18" s="8">
        <f t="shared" si="2"/>
        <v>0</v>
      </c>
      <c r="N18" s="8">
        <f t="shared" si="3"/>
        <v>0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94260700000</v>
      </c>
      <c r="G19" s="16">
        <f t="shared" si="10"/>
        <v>54691909983</v>
      </c>
      <c r="H19" s="16">
        <f t="shared" si="10"/>
        <v>39568790017</v>
      </c>
      <c r="I19" s="16">
        <f t="shared" si="10"/>
        <v>30374941280</v>
      </c>
      <c r="J19" s="16">
        <f t="shared" si="10"/>
        <v>0</v>
      </c>
      <c r="K19" s="16">
        <f t="shared" si="10"/>
        <v>0</v>
      </c>
      <c r="L19" s="12">
        <f t="shared" si="1"/>
        <v>0.32224396042040848</v>
      </c>
      <c r="M19" s="12">
        <f t="shared" si="2"/>
        <v>0</v>
      </c>
      <c r="N19" s="12">
        <f t="shared" si="3"/>
        <v>0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SUM('[3]E.P. AGREGAD ACUMULADA'!T16)</f>
        <v>108200000</v>
      </c>
      <c r="G20" s="17">
        <f>SUM('[3]E.P. AGREGAD ACUMULADA'!V16)</f>
        <v>40000000</v>
      </c>
      <c r="H20" s="17">
        <f>SUM('[3]E.P. AGREGAD ACUMULADA'!W16)</f>
        <v>68200000</v>
      </c>
      <c r="I20" s="17">
        <f>SUM('[3]E.P. AGREGAD ACUMULADA'!X16)</f>
        <v>0</v>
      </c>
      <c r="J20" s="17">
        <f>SUM('[3]E.P. AGREGAD ACUMULADA'!Y16)</f>
        <v>0</v>
      </c>
      <c r="K20" s="17">
        <f>SUM('[3]E.P. AGREGAD ACUMULADA'!AA16)</f>
        <v>0</v>
      </c>
      <c r="L20" s="8">
        <f t="shared" si="1"/>
        <v>0</v>
      </c>
      <c r="M20" s="8">
        <f t="shared" si="2"/>
        <v>0</v>
      </c>
      <c r="N20" s="8">
        <f t="shared" si="3"/>
        <v>0</v>
      </c>
    </row>
    <row r="21" spans="1:14" ht="22.5" x14ac:dyDescent="0.25">
      <c r="A21" s="5" t="s">
        <v>39</v>
      </c>
      <c r="B21" s="6" t="s">
        <v>18</v>
      </c>
      <c r="C21" s="6" t="s">
        <v>40</v>
      </c>
      <c r="D21" s="18">
        <v>11</v>
      </c>
      <c r="E21" s="5" t="s">
        <v>41</v>
      </c>
      <c r="F21" s="17">
        <f>SUM('[3]E.P. AGREGAD ACUMULADA'!T18)</f>
        <v>625300000</v>
      </c>
      <c r="G21" s="17">
        <f>SUM('[3]E.P. AGREGAD ACUMULADA'!V18)</f>
        <v>0</v>
      </c>
      <c r="H21" s="17">
        <f>SUM('[3]E.P. AGREGAD ACUMULADA'!W18)</f>
        <v>625300000</v>
      </c>
      <c r="I21" s="17">
        <f>SUM('[3]E.P. AGREGAD ACUMULADA'!X18)</f>
        <v>0</v>
      </c>
      <c r="J21" s="17">
        <f>SUM('[3]E.P. AGREGAD ACUMULADA'!Y18)</f>
        <v>0</v>
      </c>
      <c r="K21" s="17">
        <f>SUM('[3]E.P. AGREGAD ACUMULADA'!AA18)</f>
        <v>0</v>
      </c>
      <c r="L21" s="8">
        <f t="shared" si="1"/>
        <v>0</v>
      </c>
      <c r="M21" s="8">
        <f t="shared" si="2"/>
        <v>0</v>
      </c>
      <c r="N21" s="8">
        <f t="shared" si="3"/>
        <v>0</v>
      </c>
    </row>
    <row r="22" spans="1:14" ht="22.5" x14ac:dyDescent="0.25">
      <c r="A22" s="5" t="s">
        <v>42</v>
      </c>
      <c r="B22" s="6" t="s">
        <v>18</v>
      </c>
      <c r="C22" s="6" t="s">
        <v>19</v>
      </c>
      <c r="D22" s="18">
        <v>10</v>
      </c>
      <c r="E22" s="5" t="s">
        <v>21</v>
      </c>
      <c r="F22" s="17">
        <f>'[3]E.P. AGREGAD ACUMULADA'!T17+'[3]E.P. AGREGAD ACUMULADA'!T19</f>
        <v>61800000</v>
      </c>
      <c r="G22" s="17">
        <f>'[3]E.P. AGREGAD ACUMULADA'!V17+'[3]E.P. AGREGAD ACUMULADA'!V19</f>
        <v>10300000</v>
      </c>
      <c r="H22" s="17">
        <f>'[3]E.P. AGREGAD ACUMULADA'!W17+'[3]E.P. AGREGAD ACUMULADA'!W19</f>
        <v>51500000</v>
      </c>
      <c r="I22" s="17">
        <f>'[3]E.P. AGREGAD ACUMULADA'!X17+'[3]E.P. AGREGAD ACUMULADA'!X19</f>
        <v>1000000</v>
      </c>
      <c r="J22" s="17">
        <f>'[3]E.P. AGREGAD ACUMULADA'!Y17+'[3]E.P. AGREGAD ACUMULADA'!Y19</f>
        <v>1000000</v>
      </c>
      <c r="K22" s="17">
        <f>'[3]E.P. AGREGAD ACUMULADA'!AA17+'[3]E.P. AGREGAD ACUMULADA'!AA19</f>
        <v>1000000</v>
      </c>
      <c r="L22" s="8">
        <f t="shared" si="1"/>
        <v>1.6181229773462782E-2</v>
      </c>
      <c r="M22" s="8">
        <f t="shared" si="2"/>
        <v>1.6181229773462782E-2</v>
      </c>
      <c r="N22" s="8">
        <f t="shared" si="3"/>
        <v>1.6181229773462782E-2</v>
      </c>
    </row>
    <row r="23" spans="1:14" ht="33.75" x14ac:dyDescent="0.25">
      <c r="A23" s="14" t="s">
        <v>43</v>
      </c>
      <c r="B23" s="15"/>
      <c r="C23" s="15"/>
      <c r="D23" s="15"/>
      <c r="E23" s="14"/>
      <c r="F23" s="16">
        <f t="shared" ref="F23:K23" si="11">SUM(F20:F22)</f>
        <v>795300000</v>
      </c>
      <c r="G23" s="16">
        <f t="shared" si="11"/>
        <v>50300000</v>
      </c>
      <c r="H23" s="16">
        <f t="shared" si="11"/>
        <v>745000000</v>
      </c>
      <c r="I23" s="16">
        <f t="shared" si="11"/>
        <v>1000000</v>
      </c>
      <c r="J23" s="16">
        <f t="shared" si="11"/>
        <v>1000000</v>
      </c>
      <c r="K23" s="16">
        <f t="shared" si="11"/>
        <v>1000000</v>
      </c>
      <c r="L23" s="12">
        <f t="shared" si="1"/>
        <v>1.257387149503332E-3</v>
      </c>
      <c r="M23" s="12">
        <f t="shared" si="2"/>
        <v>1.257387149503332E-3</v>
      </c>
      <c r="N23" s="12">
        <f t="shared" si="3"/>
        <v>1.257387149503332E-3</v>
      </c>
    </row>
    <row r="24" spans="1:14" x14ac:dyDescent="0.25">
      <c r="A24" s="19" t="s">
        <v>44</v>
      </c>
      <c r="B24" s="20" t="s">
        <v>18</v>
      </c>
      <c r="C24" s="20" t="s">
        <v>19</v>
      </c>
      <c r="D24" s="20" t="s">
        <v>23</v>
      </c>
      <c r="E24" s="19" t="s">
        <v>24</v>
      </c>
      <c r="F24" s="21">
        <f t="shared" ref="F24:K24" si="12">SUM(F25:F27)</f>
        <v>6000000000</v>
      </c>
      <c r="G24" s="21">
        <f t="shared" si="12"/>
        <v>0</v>
      </c>
      <c r="H24" s="21">
        <f t="shared" si="12"/>
        <v>825104132</v>
      </c>
      <c r="I24" s="21">
        <f t="shared" si="12"/>
        <v>0</v>
      </c>
      <c r="J24" s="21">
        <f t="shared" si="12"/>
        <v>0</v>
      </c>
      <c r="K24" s="21">
        <f t="shared" si="12"/>
        <v>0</v>
      </c>
      <c r="L24" s="8">
        <f t="shared" si="1"/>
        <v>0</v>
      </c>
      <c r="M24" s="8">
        <f t="shared" si="2"/>
        <v>0</v>
      </c>
      <c r="N24" s="8">
        <f t="shared" si="3"/>
        <v>0</v>
      </c>
    </row>
    <row r="25" spans="1:14" ht="33.75" x14ac:dyDescent="0.25">
      <c r="A25" s="5" t="s">
        <v>45</v>
      </c>
      <c r="B25" s="6" t="s">
        <v>18</v>
      </c>
      <c r="C25" s="6" t="s">
        <v>19</v>
      </c>
      <c r="D25" s="18">
        <v>11</v>
      </c>
      <c r="E25" s="5" t="s">
        <v>24</v>
      </c>
      <c r="F25" s="13">
        <f>SUM('[3]E.P. AGREGAD ACUMULADA'!T20)</f>
        <v>825104132</v>
      </c>
      <c r="G25" s="13">
        <f>SUM('[3]E.P. AGREGAD ACUMULADA'!V20)</f>
        <v>0</v>
      </c>
      <c r="H25" s="13">
        <f>SUM('[3]E.P. AGREGAD ACUMULADA'!W20)</f>
        <v>825104132</v>
      </c>
      <c r="I25" s="13">
        <f>SUM('[3]E.P. AGREGAD ACUMULADA'!X20)</f>
        <v>0</v>
      </c>
      <c r="J25" s="13">
        <f>SUM('[3]E.P. AGREGAD ACUMULADA'!Y20)</f>
        <v>0</v>
      </c>
      <c r="K25" s="13">
        <f>SUM('[3]E.P. AGREGAD ACUMULADA'!AA20)</f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56.25" x14ac:dyDescent="0.25">
      <c r="A26" s="5" t="s">
        <v>48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SUM('[3]E.P. AGREGAD ACUMULADA'!T21)</f>
        <v>1651894856</v>
      </c>
      <c r="G26" s="13">
        <f>SUM('[3]E.P. AGREGAD ACUMULADA'!V21)</f>
        <v>0</v>
      </c>
      <c r="H26" s="13">
        <f>SUM('[3]E.P. AGREGAD ACUMULADA'!W21)</f>
        <v>0</v>
      </c>
      <c r="I26" s="13">
        <f>SUM('[3]E.P. AGREGAD ACUMULADA'!X21)</f>
        <v>0</v>
      </c>
      <c r="J26" s="13">
        <f>SUM('[3]E.P. AGREGAD ACUMULADA'!Y21)</f>
        <v>0</v>
      </c>
      <c r="K26" s="13">
        <f>SUM('[3]E.P. AGREGAD ACUMULADA'!AA21)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45" x14ac:dyDescent="0.25">
      <c r="A27" s="5" t="s">
        <v>47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SUM('[3]E.P. AGREGAD ACUMULADA'!T22)</f>
        <v>3523001012</v>
      </c>
      <c r="G27" s="13">
        <f>SUM('[3]E.P. AGREGAD ACUMULADA'!V22)</f>
        <v>0</v>
      </c>
      <c r="H27" s="13">
        <f>SUM('[3]E.P. AGREGAD ACUMULADA'!W22)</f>
        <v>0</v>
      </c>
      <c r="I27" s="13">
        <f>SUM('[3]E.P. AGREGAD ACUMULADA'!X22)</f>
        <v>0</v>
      </c>
      <c r="J27" s="13">
        <f>SUM('[3]E.P. AGREGAD ACUMULADA'!Y22)</f>
        <v>0</v>
      </c>
      <c r="K27" s="13">
        <f>SUM('[3]E.P. AGREGAD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x14ac:dyDescent="0.25">
      <c r="A28" s="33" t="s">
        <v>46</v>
      </c>
      <c r="B28" s="33"/>
      <c r="C28" s="33"/>
      <c r="D28" s="33"/>
      <c r="E28" s="33"/>
      <c r="F28" s="22">
        <f t="shared" ref="F28:K28" si="13">F8+F24</f>
        <v>939365926632</v>
      </c>
      <c r="G28" s="22">
        <f t="shared" si="13"/>
        <v>832439379924.27002</v>
      </c>
      <c r="H28" s="22">
        <f t="shared" si="13"/>
        <v>101425238839.73</v>
      </c>
      <c r="I28" s="22">
        <f t="shared" si="13"/>
        <v>350449170547.78998</v>
      </c>
      <c r="J28" s="22">
        <f t="shared" si="13"/>
        <v>76054931668.630005</v>
      </c>
      <c r="K28" s="22">
        <f t="shared" si="13"/>
        <v>74754669637.830002</v>
      </c>
      <c r="L28" s="12">
        <f t="shared" si="1"/>
        <v>0.37306991941286338</v>
      </c>
      <c r="M28" s="12">
        <f t="shared" si="2"/>
        <v>8.0964115806624104E-2</v>
      </c>
      <c r="N28" s="12">
        <f t="shared" si="3"/>
        <v>7.9579924626237183E-2</v>
      </c>
    </row>
    <row r="29" spans="1:14" x14ac:dyDescent="0.25">
      <c r="F29" s="23"/>
      <c r="G29" s="24"/>
      <c r="H29" s="25"/>
      <c r="I29" s="24"/>
      <c r="K29" s="23"/>
      <c r="L29" s="26"/>
    </row>
    <row r="30" spans="1:14" x14ac:dyDescent="0.25">
      <c r="A30" s="27"/>
      <c r="F30" s="28"/>
      <c r="G30" s="29"/>
      <c r="H30" s="24"/>
      <c r="I30" s="23"/>
      <c r="J30" s="30"/>
      <c r="K30" s="23"/>
      <c r="L30" s="31"/>
    </row>
    <row r="31" spans="1:14" x14ac:dyDescent="0.25">
      <c r="F31" s="32"/>
      <c r="I31" s="23"/>
    </row>
    <row r="32" spans="1:14" x14ac:dyDescent="0.25">
      <c r="F32" s="32"/>
      <c r="I32" s="23"/>
      <c r="K32" s="23"/>
    </row>
    <row r="33" spans="6:11" x14ac:dyDescent="0.25">
      <c r="F33" s="32"/>
      <c r="G33" s="24"/>
      <c r="I33" s="24"/>
    </row>
    <row r="34" spans="6:11" x14ac:dyDescent="0.25">
      <c r="I34" s="23"/>
    </row>
    <row r="35" spans="6:11" x14ac:dyDescent="0.25">
      <c r="I35" s="24"/>
      <c r="K35" s="23"/>
    </row>
  </sheetData>
  <mergeCells count="6">
    <mergeCell ref="A28:E28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F9+F11+F12+F15+F16+F20+F23</f>
        <v>773401300000</v>
      </c>
      <c r="G5" s="7">
        <f t="shared" si="0"/>
        <v>739536933191.5</v>
      </c>
      <c r="H5" s="7">
        <f t="shared" si="0"/>
        <v>33537954808.5</v>
      </c>
      <c r="I5" s="7">
        <f t="shared" si="0"/>
        <v>473510831268.95001</v>
      </c>
      <c r="J5" s="7">
        <f t="shared" si="0"/>
        <v>100957557535.52</v>
      </c>
      <c r="K5" s="7">
        <f t="shared" si="0"/>
        <v>100234104728.52</v>
      </c>
      <c r="L5" s="8">
        <f t="shared" ref="L5:L29" si="1">+I5/F5</f>
        <v>0.61224467979165542</v>
      </c>
      <c r="M5" s="8">
        <f t="shared" ref="M5:M29" si="2">+J5/F5</f>
        <v>0.13053709314365</v>
      </c>
      <c r="N5" s="8">
        <f t="shared" ref="N5:N29" si="3">+K5/F5</f>
        <v>0.12960167603612768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F13+F22</f>
        <v>65703926632</v>
      </c>
      <c r="G6" s="7">
        <f t="shared" si="4"/>
        <v>60862400454.769997</v>
      </c>
      <c r="H6" s="7">
        <f t="shared" si="4"/>
        <v>4841526177.2299995</v>
      </c>
      <c r="I6" s="7">
        <f t="shared" si="4"/>
        <v>13809515236.620001</v>
      </c>
      <c r="J6" s="7">
        <f t="shared" si="4"/>
        <v>6978711418.04</v>
      </c>
      <c r="K6" s="7">
        <f t="shared" si="4"/>
        <v>6801616072.5699997</v>
      </c>
      <c r="L6" s="8">
        <f t="shared" si="1"/>
        <v>0.21017792915125877</v>
      </c>
      <c r="M6" s="8">
        <f t="shared" si="2"/>
        <v>0.10621452591603764</v>
      </c>
      <c r="N6" s="8">
        <f t="shared" si="3"/>
        <v>0.10351917185505602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+F18+F21</f>
        <v>94260700000</v>
      </c>
      <c r="G7" s="7">
        <f t="shared" si="5"/>
        <v>60754088968</v>
      </c>
      <c r="H7" s="7">
        <f t="shared" si="5"/>
        <v>33506611032</v>
      </c>
      <c r="I7" s="7">
        <f t="shared" si="5"/>
        <v>54691909983</v>
      </c>
      <c r="J7" s="7">
        <f t="shared" si="5"/>
        <v>50816000</v>
      </c>
      <c r="K7" s="7">
        <f t="shared" si="5"/>
        <v>50816000</v>
      </c>
      <c r="L7" s="8">
        <f t="shared" si="1"/>
        <v>0.58021964597122666</v>
      </c>
      <c r="M7" s="8">
        <f t="shared" si="2"/>
        <v>5.3910060078060109E-4</v>
      </c>
      <c r="N7" s="8">
        <f t="shared" si="3"/>
        <v>5.3910060078060109E-4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861153422614.27002</v>
      </c>
      <c r="H8" s="10">
        <f t="shared" si="6"/>
        <v>71886092017.729996</v>
      </c>
      <c r="I8" s="10">
        <f t="shared" si="6"/>
        <v>542012256488.57001</v>
      </c>
      <c r="J8" s="10">
        <f t="shared" si="6"/>
        <v>107987084953.56</v>
      </c>
      <c r="K8" s="10">
        <f t="shared" si="6"/>
        <v>107086536801.09</v>
      </c>
      <c r="L8" s="12">
        <f t="shared" si="1"/>
        <v>0.58070713856503386</v>
      </c>
      <c r="M8" s="12">
        <f t="shared" si="2"/>
        <v>0.11569640788498194</v>
      </c>
      <c r="N8" s="12">
        <f t="shared" si="3"/>
        <v>0.11473156855801017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SUM('[4]E.P. AGREGADA ACUMULADA'!T5:T7)</f>
        <v>96997500000</v>
      </c>
      <c r="G9" s="13">
        <f>SUM('[4]E.P. AGREGADA ACUMULADA'!V5:V7)</f>
        <v>96997500000</v>
      </c>
      <c r="H9" s="13">
        <f>SUM('[4]E.P. AGREGADA ACUMULADA'!W5:W7)</f>
        <v>0</v>
      </c>
      <c r="I9" s="13">
        <f>SUM('[4]E.P. AGREGADA ACUMULADA'!X5:X7)</f>
        <v>20382237046</v>
      </c>
      <c r="J9" s="13">
        <f>SUM('[4]E.P. AGREGADA ACUMULADA'!Y5:Y7)</f>
        <v>20381703299</v>
      </c>
      <c r="K9" s="13">
        <f>SUM('[4]E.P. AGREGADA ACUMULADA'!AA5:AA7)</f>
        <v>20071654441</v>
      </c>
      <c r="L9" s="8">
        <f t="shared" si="1"/>
        <v>0.21013157087553802</v>
      </c>
      <c r="M9" s="8">
        <f t="shared" si="2"/>
        <v>0.21012606818732441</v>
      </c>
      <c r="N9" s="8">
        <f t="shared" si="3"/>
        <v>0.20692960582489239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20382237046</v>
      </c>
      <c r="J10" s="14">
        <f t="shared" si="7"/>
        <v>20381703299</v>
      </c>
      <c r="K10" s="14">
        <f t="shared" si="7"/>
        <v>20071654441</v>
      </c>
      <c r="L10" s="12">
        <f t="shared" si="1"/>
        <v>0.21013157087553802</v>
      </c>
      <c r="M10" s="12">
        <f t="shared" si="2"/>
        <v>0.21012606818732441</v>
      </c>
      <c r="N10" s="12">
        <f t="shared" si="3"/>
        <v>0.20692960582489239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SUM('[4]E.P. AGREGADA ACUMULADA'!T8)</f>
        <v>3912931979</v>
      </c>
      <c r="G11" s="13">
        <f>SUM('[4]E.P. AGREGADA ACUMULADA'!V8)</f>
        <v>100519979</v>
      </c>
      <c r="H11" s="13">
        <f>SUM('[4]E.P. AGREGADA ACUMULADA'!W8)</f>
        <v>3486000000</v>
      </c>
      <c r="I11" s="13">
        <f>SUM('[4]E.P. AGREGADA ACUMULADA'!X8)</f>
        <v>0</v>
      </c>
      <c r="J11" s="13">
        <f>SUM('[4]E.P. AGREGADA ACUMULADA'!Y8)</f>
        <v>0</v>
      </c>
      <c r="K11" s="13">
        <f>SUM('[4]E.P. AGREGADA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SUM('[4]E.P. AGREGADA ACUMULADA'!T9)</f>
        <v>639547568021</v>
      </c>
      <c r="G12" s="13">
        <f>SUM('[4]E.P. AGREGADA ACUMULADA'!V9)</f>
        <v>610480987546.5</v>
      </c>
      <c r="H12" s="13">
        <f>SUM('[4]E.P. AGREGADA ACUMULADA'!W9)</f>
        <v>29066580474.5</v>
      </c>
      <c r="I12" s="13">
        <f>SUM('[4]E.P. AGREGADA ACUMULADA'!X9)</f>
        <v>447888763817.95001</v>
      </c>
      <c r="J12" s="13">
        <f>SUM('[4]E.P. AGREGADA ACUMULADA'!Y9)</f>
        <v>78232649573.520004</v>
      </c>
      <c r="K12" s="13">
        <f>SUM('[4]E.P. AGREGADA ACUMULADA'!AA9)</f>
        <v>77819245624.520004</v>
      </c>
      <c r="L12" s="8">
        <f t="shared" si="1"/>
        <v>0.7003212680549874</v>
      </c>
      <c r="M12" s="8">
        <f t="shared" si="2"/>
        <v>0.12232498954784733</v>
      </c>
      <c r="N12" s="8">
        <f t="shared" si="3"/>
        <v>0.12167858892079277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SUM('[4]E.P. AGREGADA ACUMULADA'!T10)</f>
        <v>65078626632</v>
      </c>
      <c r="G13" s="13">
        <f>SUM('[4]E.P. AGREGADA ACUMULADA'!V10)</f>
        <v>60862400454.769997</v>
      </c>
      <c r="H13" s="13">
        <f>SUM('[4]E.P. AGREGADA ACUMULADA'!W10)</f>
        <v>4216226177.23</v>
      </c>
      <c r="I13" s="13">
        <f>SUM('[4]E.P. AGREGADA ACUMULADA'!X10)</f>
        <v>13809515236.620001</v>
      </c>
      <c r="J13" s="13">
        <f>SUM('[4]E.P. AGREGADA ACUMULADA'!Y10)</f>
        <v>6978711418.04</v>
      </c>
      <c r="K13" s="13">
        <f>SUM('[4]E.P. AGREGADA ACUMULADA'!AA10)</f>
        <v>6801616072.5699997</v>
      </c>
      <c r="L13" s="8">
        <f t="shared" si="1"/>
        <v>0.21219739799840343</v>
      </c>
      <c r="M13" s="8">
        <f t="shared" si="2"/>
        <v>0.10723507515766287</v>
      </c>
      <c r="N13" s="8">
        <f t="shared" si="3"/>
        <v>0.10451382311785844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708539126632</v>
      </c>
      <c r="G14" s="14">
        <f t="shared" si="8"/>
        <v>671443907980.27002</v>
      </c>
      <c r="H14" s="14">
        <f t="shared" si="8"/>
        <v>36768806651.730003</v>
      </c>
      <c r="I14" s="14">
        <f t="shared" si="8"/>
        <v>461698279054.57001</v>
      </c>
      <c r="J14" s="14">
        <f t="shared" si="8"/>
        <v>85211360991.559998</v>
      </c>
      <c r="K14" s="14">
        <f t="shared" si="8"/>
        <v>84620861697.089996</v>
      </c>
      <c r="L14" s="12">
        <f t="shared" si="1"/>
        <v>0.65162001885375931</v>
      </c>
      <c r="M14" s="12">
        <f t="shared" si="2"/>
        <v>0.12026345164113562</v>
      </c>
      <c r="N14" s="12">
        <f t="shared" si="3"/>
        <v>0.11943004770862888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SUM('[4]E.P. AGREGADA ACUMULADA'!T13)</f>
        <v>8293700000</v>
      </c>
      <c r="G15" s="13">
        <f>SUM('[4]E.P. AGREGADA ACUMULADA'!V13)</f>
        <v>8293700000</v>
      </c>
      <c r="H15" s="13">
        <f>SUM('[4]E.P. AGREGADA ACUMULADA'!W13)</f>
        <v>0</v>
      </c>
      <c r="I15" s="13">
        <f>SUM('[4]E.P. AGREGADA ACUMULADA'!X13)</f>
        <v>1101811377</v>
      </c>
      <c r="J15" s="13">
        <f>SUM('[4]E.P. AGREGADA ACUMULADA'!Y13)</f>
        <v>523435732</v>
      </c>
      <c r="K15" s="13">
        <f>SUM('[4]E.P. AGREGADA ACUMULADA'!AA13)</f>
        <v>523435732</v>
      </c>
      <c r="L15" s="8">
        <f t="shared" si="1"/>
        <v>0.13284919601625331</v>
      </c>
      <c r="M15" s="8">
        <f t="shared" si="2"/>
        <v>6.311245065531669E-2</v>
      </c>
      <c r="N15" s="8">
        <f t="shared" si="3"/>
        <v>6.311245065531669E-2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'[4]E.P. AGREGADA ACUMULADA'!T11+'[4]E.P. AGREGADA ACUMULADA'!T12+'[4]E.P. AGREGADA ACUMULADA'!T14</f>
        <v>24479600000</v>
      </c>
      <c r="G16" s="13">
        <f>'[4]E.P. AGREGADA ACUMULADA'!V11+'[4]E.P. AGREGADA ACUMULADA'!V12+'[4]E.P. AGREGADA ACUMULADA'!V14</f>
        <v>23545725666</v>
      </c>
      <c r="H16" s="13">
        <f>'[4]E.P. AGREGADA ACUMULADA'!W11+'[4]E.P. AGREGADA ACUMULADA'!W12+'[4]E.P. AGREGADA ACUMULADA'!W14</f>
        <v>933874334</v>
      </c>
      <c r="I16" s="13">
        <f>'[4]E.P. AGREGADA ACUMULADA'!X11+'[4]E.P. AGREGADA ACUMULADA'!X12+'[4]E.P. AGREGADA ACUMULADA'!X14</f>
        <v>4131335603</v>
      </c>
      <c r="J16" s="13">
        <f>'[4]E.P. AGREGADA ACUMULADA'!Y11+'[4]E.P. AGREGADA ACUMULADA'!Y12+'[4]E.P. AGREGADA ACUMULADA'!Y14</f>
        <v>1813085506</v>
      </c>
      <c r="K16" s="13">
        <f>'[4]E.P. AGREGADA ACUMULADA'!AA11+'[4]E.P. AGREGADA ACUMULADA'!AA12+'[4]E.P. AGREGADA ACUMULADA'!AA14</f>
        <v>1813085506</v>
      </c>
      <c r="L16" s="8">
        <f t="shared" si="1"/>
        <v>0.16876646689488389</v>
      </c>
      <c r="M16" s="8">
        <f t="shared" si="2"/>
        <v>7.40651606235396E-2</v>
      </c>
      <c r="N16" s="8">
        <f t="shared" si="3"/>
        <v>7.40651606235396E-2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32773300000</v>
      </c>
      <c r="G17" s="16">
        <f t="shared" si="9"/>
        <v>31839425666</v>
      </c>
      <c r="H17" s="16">
        <f t="shared" si="9"/>
        <v>933874334</v>
      </c>
      <c r="I17" s="16">
        <f t="shared" si="9"/>
        <v>5233146980</v>
      </c>
      <c r="J17" s="16">
        <f t="shared" si="9"/>
        <v>2336521238</v>
      </c>
      <c r="K17" s="16">
        <f t="shared" si="9"/>
        <v>2336521238</v>
      </c>
      <c r="L17" s="12">
        <f t="shared" si="1"/>
        <v>0.15967714511507844</v>
      </c>
      <c r="M17" s="12">
        <f t="shared" si="2"/>
        <v>7.1293438195116146E-2</v>
      </c>
      <c r="N17" s="12">
        <f t="shared" si="3"/>
        <v>7.1293438195116146E-2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SUM('[4]E.P. AGREGADA ACUMULADA'!T15)</f>
        <v>94160700000</v>
      </c>
      <c r="G18" s="17">
        <f>SUM('[4]E.P. AGREGADA ACUMULADA'!V15)</f>
        <v>60654088968</v>
      </c>
      <c r="H18" s="17">
        <f>SUM('[4]E.P. AGREGADA ACUMULADA'!W15)</f>
        <v>33506611032</v>
      </c>
      <c r="I18" s="17">
        <f>SUM('[4]E.P. AGREGADA ACUMULADA'!X15)</f>
        <v>54591909983</v>
      </c>
      <c r="J18" s="17">
        <f>SUM('[4]E.P. AGREGADA ACUMULADA'!Y15)</f>
        <v>0</v>
      </c>
      <c r="K18" s="17">
        <f>SUM('[4]E.P. AGREGADA ACUMULADA'!AA15)</f>
        <v>0</v>
      </c>
      <c r="L18" s="8">
        <f t="shared" si="1"/>
        <v>0.57977383327651555</v>
      </c>
      <c r="M18" s="8">
        <f t="shared" si="2"/>
        <v>0</v>
      </c>
      <c r="N18" s="8">
        <f t="shared" si="3"/>
        <v>0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94160700000</v>
      </c>
      <c r="G19" s="16">
        <f t="shared" si="10"/>
        <v>60654088968</v>
      </c>
      <c r="H19" s="16">
        <f t="shared" si="10"/>
        <v>33506611032</v>
      </c>
      <c r="I19" s="16">
        <f t="shared" si="10"/>
        <v>54591909983</v>
      </c>
      <c r="J19" s="16">
        <f t="shared" si="10"/>
        <v>0</v>
      </c>
      <c r="K19" s="16">
        <f t="shared" si="10"/>
        <v>0</v>
      </c>
      <c r="L19" s="12">
        <f t="shared" si="1"/>
        <v>0.57977383327651555</v>
      </c>
      <c r="M19" s="12">
        <f t="shared" si="2"/>
        <v>0</v>
      </c>
      <c r="N19" s="12">
        <f t="shared" si="3"/>
        <v>0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SUM('[4]E.P. AGREGADA ACUMULADA'!T16)</f>
        <v>108200000</v>
      </c>
      <c r="G20" s="17">
        <f>SUM('[4]E.P. AGREGADA ACUMULADA'!V16)</f>
        <v>108200000</v>
      </c>
      <c r="H20" s="17">
        <f>SUM('[4]E.P. AGREGADA ACUMULADA'!W16)</f>
        <v>0</v>
      </c>
      <c r="I20" s="17">
        <f>SUM('[4]E.P. AGREGADA ACUMULADA'!X16)</f>
        <v>5683425</v>
      </c>
      <c r="J20" s="17">
        <f>SUM('[4]E.P. AGREGADA ACUMULADA'!Y16)</f>
        <v>5683425</v>
      </c>
      <c r="K20" s="17">
        <f>SUM('[4]E.P. AGREGADA ACUMULADA'!AA16)</f>
        <v>5683425</v>
      </c>
      <c r="L20" s="8">
        <f t="shared" si="1"/>
        <v>5.2527033271719037E-2</v>
      </c>
      <c r="M20" s="8">
        <f t="shared" si="2"/>
        <v>5.2527033271719037E-2</v>
      </c>
      <c r="N20" s="8">
        <f t="shared" si="3"/>
        <v>5.2527033271719037E-2</v>
      </c>
    </row>
    <row r="21" spans="1:14" x14ac:dyDescent="0.25">
      <c r="A21" s="5" t="s">
        <v>38</v>
      </c>
      <c r="B21" s="6" t="s">
        <v>25</v>
      </c>
      <c r="C21" s="6" t="s">
        <v>19</v>
      </c>
      <c r="D21" s="18">
        <v>20</v>
      </c>
      <c r="E21" s="5" t="s">
        <v>27</v>
      </c>
      <c r="F21" s="17">
        <f>SUM('[4]E.P. AGREGADA ACUMULADA'!T17)</f>
        <v>100000000</v>
      </c>
      <c r="G21" s="17">
        <f>SUM('[4]E.P. AGREGADA ACUMULADA'!V17)</f>
        <v>100000000</v>
      </c>
      <c r="H21" s="17">
        <f>SUM('[4]E.P. AGREGADA ACUMULADA'!W17)</f>
        <v>0</v>
      </c>
      <c r="I21" s="17">
        <f>SUM('[4]E.P. AGREGADA ACUMULADA'!X17)</f>
        <v>100000000</v>
      </c>
      <c r="J21" s="17">
        <f>SUM('[4]E.P. AGREGADA ACUMULADA'!Y17)</f>
        <v>50816000</v>
      </c>
      <c r="K21" s="17">
        <f>SUM('[4]E.P. AGREGADA ACUMULADA'!AA17)</f>
        <v>50816000</v>
      </c>
      <c r="L21" s="8">
        <f t="shared" si="1"/>
        <v>1</v>
      </c>
      <c r="M21" s="8">
        <f t="shared" si="2"/>
        <v>0.50815999999999995</v>
      </c>
      <c r="N21" s="8">
        <f t="shared" si="3"/>
        <v>0.50815999999999995</v>
      </c>
    </row>
    <row r="22" spans="1:14" ht="22.5" x14ac:dyDescent="0.25">
      <c r="A22" s="5" t="s">
        <v>39</v>
      </c>
      <c r="B22" s="6" t="s">
        <v>18</v>
      </c>
      <c r="C22" s="6" t="s">
        <v>40</v>
      </c>
      <c r="D22" s="18">
        <v>11</v>
      </c>
      <c r="E22" s="5" t="s">
        <v>41</v>
      </c>
      <c r="F22" s="17">
        <f>SUM('[4]E.P. AGREGADA ACUMULADA'!T19)</f>
        <v>625300000</v>
      </c>
      <c r="G22" s="17">
        <f>SUM('[4]E.P. AGREGADA ACUMULADA'!V19)</f>
        <v>0</v>
      </c>
      <c r="H22" s="17">
        <f>SUM('[4]E.P. AGREGADA ACUMULADA'!W19)</f>
        <v>625300000</v>
      </c>
      <c r="I22" s="17">
        <f>SUM('[4]E.P. AGREGADA ACUMULADA'!X19)</f>
        <v>0</v>
      </c>
      <c r="J22" s="17">
        <f>SUM('[4]E.P. AGREGADA ACUMULADA'!Y19)</f>
        <v>0</v>
      </c>
      <c r="K22" s="17">
        <f>SUM('[4]E.P. AGREGADA ACUMULADA'!AA19)</f>
        <v>0</v>
      </c>
      <c r="L22" s="8">
        <f t="shared" si="1"/>
        <v>0</v>
      </c>
      <c r="M22" s="8">
        <f t="shared" si="2"/>
        <v>0</v>
      </c>
      <c r="N22" s="8">
        <f t="shared" si="3"/>
        <v>0</v>
      </c>
    </row>
    <row r="23" spans="1:14" ht="22.5" x14ac:dyDescent="0.25">
      <c r="A23" s="5" t="s">
        <v>42</v>
      </c>
      <c r="B23" s="6" t="s">
        <v>18</v>
      </c>
      <c r="C23" s="6" t="s">
        <v>19</v>
      </c>
      <c r="D23" s="18">
        <v>10</v>
      </c>
      <c r="E23" s="5" t="s">
        <v>21</v>
      </c>
      <c r="F23" s="17">
        <f>'[4]E.P. AGREGADA ACUMULADA'!T18+'[4]E.P. AGREGADA ACUMULADA'!T20</f>
        <v>61800000</v>
      </c>
      <c r="G23" s="17">
        <f>'[4]E.P. AGREGADA ACUMULADA'!V18+'[4]E.P. AGREGADA ACUMULADA'!V20</f>
        <v>10300000</v>
      </c>
      <c r="H23" s="17">
        <f>'[4]E.P. AGREGADA ACUMULADA'!W18+'[4]E.P. AGREGADA ACUMULADA'!W20</f>
        <v>51500000</v>
      </c>
      <c r="I23" s="17">
        <f>'[4]E.P. AGREGADA ACUMULADA'!X18+'[4]E.P. AGREGADA ACUMULADA'!X20</f>
        <v>1000000</v>
      </c>
      <c r="J23" s="17">
        <f>'[4]E.P. AGREGADA ACUMULADA'!Y18+'[4]E.P. AGREGADA ACUMULADA'!Y20</f>
        <v>1000000</v>
      </c>
      <c r="K23" s="17">
        <f>'[4]E.P. AGREGADA ACUMULADA'!AA18+'[4]E.P. AGREGADA ACUMULADA'!AA20</f>
        <v>1000000</v>
      </c>
      <c r="L23" s="8">
        <f t="shared" si="1"/>
        <v>1.6181229773462782E-2</v>
      </c>
      <c r="M23" s="8">
        <f t="shared" si="2"/>
        <v>1.6181229773462782E-2</v>
      </c>
      <c r="N23" s="8">
        <f t="shared" si="3"/>
        <v>1.6181229773462782E-2</v>
      </c>
    </row>
    <row r="24" spans="1:14" ht="33.75" x14ac:dyDescent="0.25">
      <c r="A24" s="14" t="s">
        <v>43</v>
      </c>
      <c r="B24" s="15"/>
      <c r="C24" s="15"/>
      <c r="D24" s="15"/>
      <c r="E24" s="14"/>
      <c r="F24" s="16">
        <f t="shared" ref="F24:K24" si="11">SUM(F20:F23)</f>
        <v>895300000</v>
      </c>
      <c r="G24" s="16">
        <f t="shared" si="11"/>
        <v>218500000</v>
      </c>
      <c r="H24" s="16">
        <f t="shared" si="11"/>
        <v>676800000</v>
      </c>
      <c r="I24" s="16">
        <f t="shared" si="11"/>
        <v>106683425</v>
      </c>
      <c r="J24" s="16">
        <f t="shared" si="11"/>
        <v>57499425</v>
      </c>
      <c r="K24" s="16">
        <f t="shared" si="11"/>
        <v>57499425</v>
      </c>
      <c r="L24" s="12">
        <f t="shared" si="1"/>
        <v>0.1191594158382665</v>
      </c>
      <c r="M24" s="12">
        <f t="shared" si="2"/>
        <v>6.4223640120629963E-2</v>
      </c>
      <c r="N24" s="12">
        <f t="shared" si="3"/>
        <v>6.4223640120629963E-2</v>
      </c>
    </row>
    <row r="25" spans="1:14" x14ac:dyDescent="0.25">
      <c r="A25" s="19" t="s">
        <v>44</v>
      </c>
      <c r="B25" s="20" t="s">
        <v>18</v>
      </c>
      <c r="C25" s="20" t="s">
        <v>19</v>
      </c>
      <c r="D25" s="20" t="s">
        <v>23</v>
      </c>
      <c r="E25" s="19" t="s">
        <v>24</v>
      </c>
      <c r="F25" s="21">
        <f t="shared" ref="F25:K25" si="12">SUM(F26:F28)</f>
        <v>6000000000</v>
      </c>
      <c r="G25" s="21">
        <f t="shared" si="12"/>
        <v>0</v>
      </c>
      <c r="H25" s="21">
        <f t="shared" si="12"/>
        <v>4348105144</v>
      </c>
      <c r="I25" s="21">
        <f t="shared" si="12"/>
        <v>0</v>
      </c>
      <c r="J25" s="21">
        <f t="shared" si="12"/>
        <v>0</v>
      </c>
      <c r="K25" s="21">
        <f t="shared" si="12"/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33.75" x14ac:dyDescent="0.25">
      <c r="A26" s="5" t="s">
        <v>45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SUM('[4]E.P. AGREGADA ACUMULADA'!T21)</f>
        <v>825104132</v>
      </c>
      <c r="G26" s="13">
        <f>'[4]E.P. AGREGADA ACUMULADA'!V21</f>
        <v>0</v>
      </c>
      <c r="H26" s="13">
        <f>'[4]E.P. AGREGADA ACUMULADA'!W21</f>
        <v>825104132</v>
      </c>
      <c r="I26" s="13">
        <f>'[4]E.P. AGREGADA ACUMULADA'!X21</f>
        <v>0</v>
      </c>
      <c r="J26" s="13">
        <f>'[4]E.P. AGREGADA ACUMULADA'!Y21</f>
        <v>0</v>
      </c>
      <c r="K26" s="13">
        <f>'[4]E.P. AGREGADA ACUMULADA'!AA21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56.25" x14ac:dyDescent="0.25">
      <c r="A27" s="5" t="s">
        <v>48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SUM('[4]E.P. AGREGADA ACUMULADA'!T22)</f>
        <v>1651894856</v>
      </c>
      <c r="G27" s="13">
        <f>SUM('[4]E.P. AGREGADA ACUMULADA'!V22)</f>
        <v>0</v>
      </c>
      <c r="H27" s="13">
        <f>SUM('[4]E.P. AGREGADA ACUMULADA'!W22)</f>
        <v>0</v>
      </c>
      <c r="I27" s="13">
        <f>SUM('[4]E.P. AGREGADA ACUMULADA'!X22)</f>
        <v>0</v>
      </c>
      <c r="J27" s="13">
        <f>SUM('[4]E.P. AGREGADA ACUMULADA'!Y22)</f>
        <v>0</v>
      </c>
      <c r="K27" s="13">
        <f>SUM('[4]E.P. AGREGADA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ht="45" x14ac:dyDescent="0.25">
      <c r="A28" s="5" t="s">
        <v>47</v>
      </c>
      <c r="B28" s="6" t="s">
        <v>18</v>
      </c>
      <c r="C28" s="6" t="s">
        <v>19</v>
      </c>
      <c r="D28" s="18">
        <v>11</v>
      </c>
      <c r="E28" s="5" t="s">
        <v>24</v>
      </c>
      <c r="F28" s="13">
        <f>SUM('[4]E.P. AGREGADA ACUMULADA'!T23)</f>
        <v>3523001012</v>
      </c>
      <c r="G28" s="13">
        <f>SUM('[4]E.P. AGREGADA ACUMULADA'!V23)</f>
        <v>0</v>
      </c>
      <c r="H28" s="13">
        <f>SUM('[4]E.P. AGREGADA ACUMULADA'!W23)</f>
        <v>3523001012</v>
      </c>
      <c r="I28" s="13">
        <f>SUM('[4]E.P. AGREGADA ACUMULADA'!X23)</f>
        <v>0</v>
      </c>
      <c r="J28" s="13">
        <f>SUM('[4]E.P. AGREGADA ACUMULADA'!Y23)</f>
        <v>0</v>
      </c>
      <c r="K28" s="13">
        <f>SUM('[4]E.P. AGREGADA ACUMULADA'!AA23)</f>
        <v>0</v>
      </c>
      <c r="L28" s="8">
        <f t="shared" si="1"/>
        <v>0</v>
      </c>
      <c r="M28" s="8">
        <f t="shared" si="2"/>
        <v>0</v>
      </c>
      <c r="N28" s="8">
        <f t="shared" si="3"/>
        <v>0</v>
      </c>
    </row>
    <row r="29" spans="1:14" x14ac:dyDescent="0.25">
      <c r="A29" s="33" t="s">
        <v>46</v>
      </c>
      <c r="B29" s="33"/>
      <c r="C29" s="33"/>
      <c r="D29" s="33"/>
      <c r="E29" s="33"/>
      <c r="F29" s="22">
        <f t="shared" ref="F29:K29" si="13">F8+F25</f>
        <v>939365926632</v>
      </c>
      <c r="G29" s="22">
        <f t="shared" si="13"/>
        <v>861153422614.27002</v>
      </c>
      <c r="H29" s="22">
        <f t="shared" si="13"/>
        <v>76234197161.729996</v>
      </c>
      <c r="I29" s="22">
        <f t="shared" si="13"/>
        <v>542012256488.57001</v>
      </c>
      <c r="J29" s="22">
        <f t="shared" si="13"/>
        <v>107987084953.56</v>
      </c>
      <c r="K29" s="22">
        <f t="shared" si="13"/>
        <v>107086536801.09</v>
      </c>
      <c r="L29" s="12">
        <f t="shared" si="1"/>
        <v>0.57699799526676387</v>
      </c>
      <c r="M29" s="12">
        <f t="shared" si="2"/>
        <v>0.11495742169479853</v>
      </c>
      <c r="N29" s="12">
        <f t="shared" si="3"/>
        <v>0.11399874507375179</v>
      </c>
    </row>
    <row r="30" spans="1:14" x14ac:dyDescent="0.25">
      <c r="F30" s="23"/>
      <c r="G30" s="24"/>
      <c r="H30" s="25"/>
      <c r="I30" s="24"/>
      <c r="K30" s="23"/>
      <c r="L30" s="26"/>
    </row>
    <row r="31" spans="1:14" x14ac:dyDescent="0.25">
      <c r="A31" s="27"/>
      <c r="F31" s="28"/>
      <c r="G31" s="29"/>
      <c r="H31" s="24"/>
      <c r="I31" s="23"/>
      <c r="J31" s="30"/>
      <c r="K31" s="23"/>
      <c r="L31" s="31"/>
    </row>
    <row r="32" spans="1:14" x14ac:dyDescent="0.25">
      <c r="F32" s="32"/>
      <c r="I32" s="23"/>
    </row>
    <row r="33" spans="6:11" x14ac:dyDescent="0.25">
      <c r="F33" s="32"/>
      <c r="I33" s="23"/>
      <c r="K33" s="23"/>
    </row>
    <row r="34" spans="6:11" x14ac:dyDescent="0.25">
      <c r="F34" s="32"/>
      <c r="G34" s="24"/>
      <c r="I34" s="24"/>
    </row>
    <row r="35" spans="6:11" x14ac:dyDescent="0.25">
      <c r="I35" s="23"/>
    </row>
    <row r="36" spans="6:11" x14ac:dyDescent="0.25">
      <c r="I36" s="24"/>
      <c r="K36" s="23"/>
    </row>
  </sheetData>
  <mergeCells count="6">
    <mergeCell ref="A29:E29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F9+F11+F12+F15+F16+F20+F23</f>
        <v>773401300000</v>
      </c>
      <c r="G5" s="7">
        <f t="shared" si="0"/>
        <v>761856566764.5</v>
      </c>
      <c r="H5" s="7">
        <f t="shared" si="0"/>
        <v>11218321235.5</v>
      </c>
      <c r="I5" s="7">
        <f t="shared" si="0"/>
        <v>598531356989.30005</v>
      </c>
      <c r="J5" s="7">
        <f t="shared" si="0"/>
        <v>163285146633.34998</v>
      </c>
      <c r="K5" s="7">
        <f t="shared" si="0"/>
        <v>162785136050.34998</v>
      </c>
      <c r="L5" s="8">
        <f t="shared" ref="L5:L29" si="1">+I5/F5</f>
        <v>0.77389494559848815</v>
      </c>
      <c r="M5" s="8">
        <f t="shared" ref="M5:M29" si="2">+J5/F5</f>
        <v>0.21112603073378591</v>
      </c>
      <c r="N5" s="8">
        <f t="shared" ref="N5:N29" si="3">+K5/F5</f>
        <v>0.21047952214503646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F13+F22</f>
        <v>65703926632</v>
      </c>
      <c r="G6" s="7">
        <f t="shared" si="4"/>
        <v>63792966702.769997</v>
      </c>
      <c r="H6" s="7">
        <f t="shared" si="4"/>
        <v>1910959929.23</v>
      </c>
      <c r="I6" s="7">
        <f t="shared" si="4"/>
        <v>35685973371.400002</v>
      </c>
      <c r="J6" s="7">
        <f t="shared" si="4"/>
        <v>7952310091.8800001</v>
      </c>
      <c r="K6" s="7">
        <f t="shared" si="4"/>
        <v>7758604200.8800001</v>
      </c>
      <c r="L6" s="8">
        <f t="shared" si="1"/>
        <v>0.54313303938854307</v>
      </c>
      <c r="M6" s="8">
        <f t="shared" si="2"/>
        <v>0.12103249378716675</v>
      </c>
      <c r="N6" s="8">
        <f t="shared" si="3"/>
        <v>0.11808433070271483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+F18+F21</f>
        <v>94260700000</v>
      </c>
      <c r="G7" s="7">
        <f t="shared" si="5"/>
        <v>94260700000</v>
      </c>
      <c r="H7" s="7">
        <f t="shared" si="5"/>
        <v>0</v>
      </c>
      <c r="I7" s="7">
        <f t="shared" si="5"/>
        <v>60675264340</v>
      </c>
      <c r="J7" s="7">
        <f t="shared" si="5"/>
        <v>14258602208</v>
      </c>
      <c r="K7" s="7">
        <f t="shared" si="5"/>
        <v>9508223312</v>
      </c>
      <c r="L7" s="8">
        <f t="shared" si="1"/>
        <v>0.64369630545922107</v>
      </c>
      <c r="M7" s="8">
        <f t="shared" si="2"/>
        <v>0.15126773096316917</v>
      </c>
      <c r="N7" s="8">
        <f t="shared" si="3"/>
        <v>0.10087155423203945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919910233467.27002</v>
      </c>
      <c r="H8" s="10">
        <f t="shared" si="6"/>
        <v>13129281164.73</v>
      </c>
      <c r="I8" s="10">
        <f t="shared" si="6"/>
        <v>694892594700.70007</v>
      </c>
      <c r="J8" s="10">
        <f t="shared" si="6"/>
        <v>185496058933.22998</v>
      </c>
      <c r="K8" s="10">
        <f t="shared" si="6"/>
        <v>180051963563.22998</v>
      </c>
      <c r="L8" s="12">
        <f t="shared" si="1"/>
        <v>0.74450178099835085</v>
      </c>
      <c r="M8" s="12">
        <f t="shared" si="2"/>
        <v>0.19873883719173507</v>
      </c>
      <c r="N8" s="12">
        <f t="shared" si="3"/>
        <v>0.19290608155467778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SUM('[5]E.P. AGREGADA ACUMULADA'!T5:T7)</f>
        <v>96997500000</v>
      </c>
      <c r="G9" s="13">
        <f>SUM('[5]E.P. AGREGADA ACUMULADA'!V5:V7)</f>
        <v>96997500000</v>
      </c>
      <c r="H9" s="13">
        <f>SUM('[5]E.P. AGREGADA ACUMULADA'!W5:W7)</f>
        <v>0</v>
      </c>
      <c r="I9" s="13">
        <f>SUM('[5]E.P. AGREGADA ACUMULADA'!X5:X7)</f>
        <v>27886928178.759998</v>
      </c>
      <c r="J9" s="13">
        <f>SUM('[5]E.P. AGREGADA ACUMULADA'!Y5:Y7)</f>
        <v>27886394431.759998</v>
      </c>
      <c r="K9" s="13">
        <f>SUM('[5]E.P. AGREGADA ACUMULADA'!AA5:AA7)</f>
        <v>27869490354.759998</v>
      </c>
      <c r="L9" s="8">
        <f t="shared" si="1"/>
        <v>0.28750151476852492</v>
      </c>
      <c r="M9" s="8">
        <f t="shared" si="2"/>
        <v>0.28749601208031134</v>
      </c>
      <c r="N9" s="8">
        <f t="shared" si="3"/>
        <v>0.28732173875367922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27886928178.759998</v>
      </c>
      <c r="J10" s="14">
        <f t="shared" si="7"/>
        <v>27886394431.759998</v>
      </c>
      <c r="K10" s="14">
        <f t="shared" si="7"/>
        <v>27869490354.759998</v>
      </c>
      <c r="L10" s="12">
        <f t="shared" si="1"/>
        <v>0.28750151476852492</v>
      </c>
      <c r="M10" s="12">
        <f t="shared" si="2"/>
        <v>0.28749601208031134</v>
      </c>
      <c r="N10" s="12">
        <f t="shared" si="3"/>
        <v>0.28732173875367922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SUM('[5]E.P. AGREGADA ACUMULADA'!T8)</f>
        <v>3912931979</v>
      </c>
      <c r="G11" s="13">
        <f>SUM('[5]E.P. AGREGADA ACUMULADA'!V8)</f>
        <v>1100519979</v>
      </c>
      <c r="H11" s="13">
        <f>SUM('[5]E.P. AGREGADA ACUMULADA'!W8)</f>
        <v>2486000000</v>
      </c>
      <c r="I11" s="13">
        <f>SUM('[5]E.P. AGREGADA ACUMULADA'!X8)</f>
        <v>0</v>
      </c>
      <c r="J11" s="13">
        <f>SUM('[5]E.P. AGREGADA ACUMULADA'!Y8)</f>
        <v>0</v>
      </c>
      <c r="K11" s="13">
        <f>SUM('[5]E.P. AGREGADA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SUM('[5]E.P. AGREGADA ACUMULADA'!T9)</f>
        <v>639547568021</v>
      </c>
      <c r="G12" s="13">
        <f>SUM('[5]E.P. AGREGADA ACUMULADA'!V9)</f>
        <v>631800621119.5</v>
      </c>
      <c r="H12" s="13">
        <f>SUM('[5]E.P. AGREGADA ACUMULADA'!W9)</f>
        <v>7746946901.5</v>
      </c>
      <c r="I12" s="13">
        <f>SUM('[5]E.P. AGREGADA ACUMULADA'!X9)</f>
        <v>564273306132.54004</v>
      </c>
      <c r="J12" s="13">
        <f>SUM('[5]E.P. AGREGADA ACUMULADA'!Y9)</f>
        <v>131001804782.28999</v>
      </c>
      <c r="K12" s="13">
        <f>SUM('[5]E.P. AGREGADA ACUMULADA'!AA9)</f>
        <v>130518698276.28999</v>
      </c>
      <c r="L12" s="8">
        <f t="shared" si="1"/>
        <v>0.8823007612688033</v>
      </c>
      <c r="M12" s="8">
        <f t="shared" si="2"/>
        <v>0.20483512303495846</v>
      </c>
      <c r="N12" s="8">
        <f t="shared" si="3"/>
        <v>0.20407973511675415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SUM('[5]E.P. AGREGADA ACUMULADA'!T10)</f>
        <v>65078626632</v>
      </c>
      <c r="G13" s="13">
        <f>SUM('[5]E.P. AGREGADA ACUMULADA'!V10)</f>
        <v>63792966702.769997</v>
      </c>
      <c r="H13" s="13">
        <f>SUM('[5]E.P. AGREGADA ACUMULADA'!W10)</f>
        <v>1285659929.23</v>
      </c>
      <c r="I13" s="13">
        <f>SUM('[5]E.P. AGREGADA ACUMULADA'!X10)</f>
        <v>35685973371.400002</v>
      </c>
      <c r="J13" s="13">
        <f>SUM('[5]E.P. AGREGADA ACUMULADA'!Y10)</f>
        <v>7952310091.8800001</v>
      </c>
      <c r="K13" s="13">
        <f>SUM('[5]E.P. AGREGADA ACUMULADA'!AA10)</f>
        <v>7758604200.8800001</v>
      </c>
      <c r="L13" s="8">
        <f t="shared" si="1"/>
        <v>0.54835166656471435</v>
      </c>
      <c r="M13" s="8">
        <f t="shared" si="2"/>
        <v>0.1221954196551798</v>
      </c>
      <c r="N13" s="8">
        <f t="shared" si="3"/>
        <v>0.11921892950741825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708539126632</v>
      </c>
      <c r="G14" s="14">
        <f t="shared" si="8"/>
        <v>696694107801.27002</v>
      </c>
      <c r="H14" s="14">
        <f t="shared" si="8"/>
        <v>11518606830.73</v>
      </c>
      <c r="I14" s="14">
        <f t="shared" si="8"/>
        <v>599959279503.94006</v>
      </c>
      <c r="J14" s="14">
        <f t="shared" si="8"/>
        <v>138954114874.16998</v>
      </c>
      <c r="K14" s="14">
        <f t="shared" si="8"/>
        <v>138277302477.16998</v>
      </c>
      <c r="L14" s="12">
        <f t="shared" si="1"/>
        <v>0.84675532649242957</v>
      </c>
      <c r="M14" s="12">
        <f t="shared" si="2"/>
        <v>0.19611353791382047</v>
      </c>
      <c r="N14" s="12">
        <f t="shared" si="3"/>
        <v>0.19515831558161537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SUM('[5]E.P. AGREGADA ACUMULADA'!T13)</f>
        <v>8293700000</v>
      </c>
      <c r="G15" s="13">
        <f>SUM('[5]E.P. AGREGADA ACUMULADA'!V13)</f>
        <v>8293700000</v>
      </c>
      <c r="H15" s="13">
        <f>SUM('[5]E.P. AGREGADA ACUMULADA'!W13)</f>
        <v>0</v>
      </c>
      <c r="I15" s="13">
        <f>SUM('[5]E.P. AGREGADA ACUMULADA'!X13)</f>
        <v>1523198557</v>
      </c>
      <c r="J15" s="13">
        <f>SUM('[5]E.P. AGREGADA ACUMULADA'!Y13)</f>
        <v>1523198557</v>
      </c>
      <c r="K15" s="13">
        <f>SUM('[5]E.P. AGREGADA ACUMULADA'!AA13)</f>
        <v>1523198557</v>
      </c>
      <c r="L15" s="8">
        <f t="shared" si="1"/>
        <v>0.18365730096338184</v>
      </c>
      <c r="M15" s="8">
        <f t="shared" si="2"/>
        <v>0.18365730096338184</v>
      </c>
      <c r="N15" s="8">
        <f t="shared" si="3"/>
        <v>0.18365730096338184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'[5]E.P. AGREGADA ACUMULADA'!T11+'[5]E.P. AGREGADA ACUMULADA'!T12+'[5]E.P. AGREGADA ACUMULADA'!T14</f>
        <v>24479600000</v>
      </c>
      <c r="G16" s="13">
        <f>'[5]E.P. AGREGADA ACUMULADA'!V11+'[5]E.P. AGREGADA ACUMULADA'!V12+'[5]E.P. AGREGADA ACUMULADA'!V14</f>
        <v>23545725666</v>
      </c>
      <c r="H16" s="13">
        <f>'[5]E.P. AGREGADA ACUMULADA'!W11+'[5]E.P. AGREGADA ACUMULADA'!W12+'[5]E.P. AGREGADA ACUMULADA'!W14</f>
        <v>933874334</v>
      </c>
      <c r="I16" s="13">
        <f>'[5]E.P. AGREGADA ACUMULADA'!X11+'[5]E.P. AGREGADA ACUMULADA'!X12+'[5]E.P. AGREGADA ACUMULADA'!X14</f>
        <v>4841240696</v>
      </c>
      <c r="J16" s="13">
        <f>'[5]E.P. AGREGADA ACUMULADA'!Y11+'[5]E.P. AGREGADA ACUMULADA'!Y12+'[5]E.P. AGREGADA ACUMULADA'!Y14</f>
        <v>2867065437.3000002</v>
      </c>
      <c r="K16" s="13">
        <f>'[5]E.P. AGREGADA ACUMULADA'!AA11+'[5]E.P. AGREGADA ACUMULADA'!AA12+'[5]E.P. AGREGADA ACUMULADA'!AA14</f>
        <v>2867065437.3000002</v>
      </c>
      <c r="L16" s="8">
        <f t="shared" si="1"/>
        <v>0.19776633180280723</v>
      </c>
      <c r="M16" s="8">
        <f t="shared" si="2"/>
        <v>0.11712059989950817</v>
      </c>
      <c r="N16" s="8">
        <f t="shared" si="3"/>
        <v>0.11712059989950817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32773300000</v>
      </c>
      <c r="G17" s="16">
        <f t="shared" si="9"/>
        <v>31839425666</v>
      </c>
      <c r="H17" s="16">
        <f t="shared" si="9"/>
        <v>933874334</v>
      </c>
      <c r="I17" s="16">
        <f t="shared" si="9"/>
        <v>6364439253</v>
      </c>
      <c r="J17" s="16">
        <f t="shared" si="9"/>
        <v>4390263994.3000002</v>
      </c>
      <c r="K17" s="16">
        <f t="shared" si="9"/>
        <v>4390263994.3000002</v>
      </c>
      <c r="L17" s="12">
        <f t="shared" si="1"/>
        <v>0.19419586227203242</v>
      </c>
      <c r="M17" s="12">
        <f t="shared" si="2"/>
        <v>0.1339585575544727</v>
      </c>
      <c r="N17" s="12">
        <f t="shared" si="3"/>
        <v>0.1339585575544727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SUM('[5]E.P. AGREGADA ACUMULADA'!T15)</f>
        <v>94160700000</v>
      </c>
      <c r="G18" s="17">
        <f>SUM('[5]E.P. AGREGADA ACUMULADA'!V15)</f>
        <v>94160700000</v>
      </c>
      <c r="H18" s="17">
        <f>SUM('[5]E.P. AGREGADA ACUMULADA'!W15)</f>
        <v>0</v>
      </c>
      <c r="I18" s="17">
        <f>SUM('[5]E.P. AGREGADA ACUMULADA'!X15)</f>
        <v>60575264340</v>
      </c>
      <c r="J18" s="17">
        <f>SUM('[5]E.P. AGREGADA ACUMULADA'!Y15)</f>
        <v>14207786208</v>
      </c>
      <c r="K18" s="17">
        <f>SUM('[5]E.P. AGREGADA ACUMULADA'!AA15)</f>
        <v>9457407312</v>
      </c>
      <c r="L18" s="8">
        <f t="shared" si="1"/>
        <v>0.64331790587792992</v>
      </c>
      <c r="M18" s="8">
        <f t="shared" si="2"/>
        <v>0.1508887063074085</v>
      </c>
      <c r="N18" s="8">
        <f t="shared" si="3"/>
        <v>0.10043900812122254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94160700000</v>
      </c>
      <c r="G19" s="16">
        <f t="shared" si="10"/>
        <v>94160700000</v>
      </c>
      <c r="H19" s="16">
        <f t="shared" si="10"/>
        <v>0</v>
      </c>
      <c r="I19" s="16">
        <f t="shared" si="10"/>
        <v>60575264340</v>
      </c>
      <c r="J19" s="16">
        <f t="shared" si="10"/>
        <v>14207786208</v>
      </c>
      <c r="K19" s="16">
        <f t="shared" si="10"/>
        <v>9457407312</v>
      </c>
      <c r="L19" s="12">
        <f t="shared" si="1"/>
        <v>0.64331790587792992</v>
      </c>
      <c r="M19" s="12">
        <f t="shared" si="2"/>
        <v>0.1508887063074085</v>
      </c>
      <c r="N19" s="12">
        <f t="shared" si="3"/>
        <v>0.10043900812122254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SUM('[5]E.P. AGREGADA ACUMULADA'!T16)</f>
        <v>108200000</v>
      </c>
      <c r="G20" s="17">
        <f>SUM('[5]E.P. AGREGADA ACUMULADA'!V16)</f>
        <v>108200000</v>
      </c>
      <c r="H20" s="17">
        <f>SUM('[5]E.P. AGREGADA ACUMULADA'!W16)</f>
        <v>0</v>
      </c>
      <c r="I20" s="17">
        <f>SUM('[5]E.P. AGREGADA ACUMULADA'!X16)</f>
        <v>5683425</v>
      </c>
      <c r="J20" s="17">
        <f>SUM('[5]E.P. AGREGADA ACUMULADA'!Y16)</f>
        <v>5683425</v>
      </c>
      <c r="K20" s="17">
        <f>SUM('[5]E.P. AGREGADA ACUMULADA'!AA16)</f>
        <v>5683425</v>
      </c>
      <c r="L20" s="8">
        <f t="shared" si="1"/>
        <v>5.2527033271719037E-2</v>
      </c>
      <c r="M20" s="8">
        <f t="shared" si="2"/>
        <v>5.2527033271719037E-2</v>
      </c>
      <c r="N20" s="8">
        <f t="shared" si="3"/>
        <v>5.2527033271719037E-2</v>
      </c>
    </row>
    <row r="21" spans="1:14" x14ac:dyDescent="0.25">
      <c r="A21" s="5" t="s">
        <v>38</v>
      </c>
      <c r="B21" s="6" t="s">
        <v>25</v>
      </c>
      <c r="C21" s="6" t="s">
        <v>19</v>
      </c>
      <c r="D21" s="18">
        <v>20</v>
      </c>
      <c r="E21" s="5" t="s">
        <v>27</v>
      </c>
      <c r="F21" s="17">
        <f>SUM('[5]E.P. AGREGADA ACUMULADA'!T17)</f>
        <v>100000000</v>
      </c>
      <c r="G21" s="17">
        <f>SUM('[5]E.P. AGREGADA ACUMULADA'!V17)</f>
        <v>100000000</v>
      </c>
      <c r="H21" s="17">
        <f>SUM('[5]E.P. AGREGADA ACUMULADA'!W17)</f>
        <v>0</v>
      </c>
      <c r="I21" s="17">
        <f>SUM('[5]E.P. AGREGADA ACUMULADA'!X17)</f>
        <v>100000000</v>
      </c>
      <c r="J21" s="17">
        <f>SUM('[5]E.P. AGREGADA ACUMULADA'!Y17)</f>
        <v>50816000</v>
      </c>
      <c r="K21" s="17">
        <f>SUM('[5]E.P. AGREGADA ACUMULADA'!AA17)</f>
        <v>50816000</v>
      </c>
      <c r="L21" s="8">
        <f t="shared" si="1"/>
        <v>1</v>
      </c>
      <c r="M21" s="8">
        <f t="shared" si="2"/>
        <v>0.50815999999999995</v>
      </c>
      <c r="N21" s="8">
        <f t="shared" si="3"/>
        <v>0.50815999999999995</v>
      </c>
    </row>
    <row r="22" spans="1:14" ht="22.5" x14ac:dyDescent="0.25">
      <c r="A22" s="5" t="s">
        <v>39</v>
      </c>
      <c r="B22" s="6" t="s">
        <v>18</v>
      </c>
      <c r="C22" s="6" t="s">
        <v>40</v>
      </c>
      <c r="D22" s="18">
        <v>11</v>
      </c>
      <c r="E22" s="5" t="s">
        <v>41</v>
      </c>
      <c r="F22" s="17">
        <f>SUM('[5]E.P. AGREGADA ACUMULADA'!T19)</f>
        <v>625300000</v>
      </c>
      <c r="G22" s="17">
        <f>SUM('[5]E.P. AGREGADA ACUMULADA'!V19)</f>
        <v>0</v>
      </c>
      <c r="H22" s="17">
        <f>SUM('[5]E.P. AGREGADA ACUMULADA'!W19)</f>
        <v>625300000</v>
      </c>
      <c r="I22" s="17">
        <f>SUM('[5]E.P. AGREGADA ACUMULADA'!X19)</f>
        <v>0</v>
      </c>
      <c r="J22" s="17">
        <f>SUM('[5]E.P. AGREGADA ACUMULADA'!Y19)</f>
        <v>0</v>
      </c>
      <c r="K22" s="17">
        <f>SUM('[5]E.P. AGREGADA ACUMULADA'!AA19)</f>
        <v>0</v>
      </c>
      <c r="L22" s="8">
        <f t="shared" si="1"/>
        <v>0</v>
      </c>
      <c r="M22" s="8">
        <f t="shared" si="2"/>
        <v>0</v>
      </c>
      <c r="N22" s="8">
        <f t="shared" si="3"/>
        <v>0</v>
      </c>
    </row>
    <row r="23" spans="1:14" ht="22.5" x14ac:dyDescent="0.25">
      <c r="A23" s="5" t="s">
        <v>42</v>
      </c>
      <c r="B23" s="6" t="s">
        <v>18</v>
      </c>
      <c r="C23" s="6" t="s">
        <v>19</v>
      </c>
      <c r="D23" s="18">
        <v>10</v>
      </c>
      <c r="E23" s="5" t="s">
        <v>21</v>
      </c>
      <c r="F23" s="17">
        <f>'[5]E.P. AGREGADA ACUMULADA'!T18+'[5]E.P. AGREGADA ACUMULADA'!T20</f>
        <v>61800000</v>
      </c>
      <c r="G23" s="17">
        <f>'[5]E.P. AGREGADA ACUMULADA'!V18+'[5]E.P. AGREGADA ACUMULADA'!V20</f>
        <v>10300000</v>
      </c>
      <c r="H23" s="17">
        <f>'[5]E.P. AGREGADA ACUMULADA'!W18+'[5]E.P. AGREGADA ACUMULADA'!W20</f>
        <v>51500000</v>
      </c>
      <c r="I23" s="17">
        <f>'[5]E.P. AGREGADA ACUMULADA'!X18+'[5]E.P. AGREGADA ACUMULADA'!X20</f>
        <v>1000000</v>
      </c>
      <c r="J23" s="17">
        <f>'[5]E.P. AGREGADA ACUMULADA'!Y18+'[5]E.P. AGREGADA ACUMULADA'!Y20</f>
        <v>1000000</v>
      </c>
      <c r="K23" s="17">
        <f>'[5]E.P. AGREGADA ACUMULADA'!AA18+'[5]E.P. AGREGADA ACUMULADA'!AA20</f>
        <v>1000000</v>
      </c>
      <c r="L23" s="8">
        <f t="shared" si="1"/>
        <v>1.6181229773462782E-2</v>
      </c>
      <c r="M23" s="8">
        <f t="shared" si="2"/>
        <v>1.6181229773462782E-2</v>
      </c>
      <c r="N23" s="8">
        <f t="shared" si="3"/>
        <v>1.6181229773462782E-2</v>
      </c>
    </row>
    <row r="24" spans="1:14" ht="33.75" x14ac:dyDescent="0.25">
      <c r="A24" s="14" t="s">
        <v>43</v>
      </c>
      <c r="B24" s="15"/>
      <c r="C24" s="15"/>
      <c r="D24" s="15"/>
      <c r="E24" s="14"/>
      <c r="F24" s="16">
        <f t="shared" ref="F24:K24" si="11">SUM(F20:F23)</f>
        <v>895300000</v>
      </c>
      <c r="G24" s="16">
        <f t="shared" si="11"/>
        <v>218500000</v>
      </c>
      <c r="H24" s="16">
        <f t="shared" si="11"/>
        <v>676800000</v>
      </c>
      <c r="I24" s="16">
        <f t="shared" si="11"/>
        <v>106683425</v>
      </c>
      <c r="J24" s="16">
        <f t="shared" si="11"/>
        <v>57499425</v>
      </c>
      <c r="K24" s="16">
        <f t="shared" si="11"/>
        <v>57499425</v>
      </c>
      <c r="L24" s="12">
        <f t="shared" si="1"/>
        <v>0.1191594158382665</v>
      </c>
      <c r="M24" s="12">
        <f t="shared" si="2"/>
        <v>6.4223640120629963E-2</v>
      </c>
      <c r="N24" s="12">
        <f t="shared" si="3"/>
        <v>6.4223640120629963E-2</v>
      </c>
    </row>
    <row r="25" spans="1:14" x14ac:dyDescent="0.25">
      <c r="A25" s="19" t="s">
        <v>44</v>
      </c>
      <c r="B25" s="20" t="s">
        <v>18</v>
      </c>
      <c r="C25" s="20" t="s">
        <v>19</v>
      </c>
      <c r="D25" s="20" t="s">
        <v>23</v>
      </c>
      <c r="E25" s="19" t="s">
        <v>24</v>
      </c>
      <c r="F25" s="21">
        <f t="shared" ref="F25:K25" si="12">SUM(F26:F28)</f>
        <v>6000000000</v>
      </c>
      <c r="G25" s="21">
        <f t="shared" si="12"/>
        <v>825104131</v>
      </c>
      <c r="H25" s="21">
        <f t="shared" si="12"/>
        <v>3523001013</v>
      </c>
      <c r="I25" s="21">
        <f t="shared" si="12"/>
        <v>0</v>
      </c>
      <c r="J25" s="21">
        <f t="shared" si="12"/>
        <v>0</v>
      </c>
      <c r="K25" s="21">
        <f t="shared" si="12"/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33.75" x14ac:dyDescent="0.25">
      <c r="A26" s="5" t="s">
        <v>45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SUM('[5]E.P. AGREGADA ACUMULADA'!T21)</f>
        <v>825104132</v>
      </c>
      <c r="G26" s="13">
        <f>SUM('[5]E.P. AGREGADA ACUMULADA'!V21)</f>
        <v>825104131</v>
      </c>
      <c r="H26" s="13">
        <f>SUM('[5]E.P. AGREGADA ACUMULADA'!W21)</f>
        <v>1</v>
      </c>
      <c r="I26" s="13">
        <f>SUM('[5]E.P. AGREGADA ACUMULADA'!X21)</f>
        <v>0</v>
      </c>
      <c r="J26" s="13">
        <f>SUM('[5]E.P. AGREGADA ACUMULADA'!Y21)</f>
        <v>0</v>
      </c>
      <c r="K26" s="13">
        <f>SUM('[5]E.P. AGREGADA ACUMULADA'!AA21)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56.25" x14ac:dyDescent="0.25">
      <c r="A27" s="5" t="s">
        <v>48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SUM('[5]E.P. AGREGADA ACUMULADA'!T22)</f>
        <v>1651894856</v>
      </c>
      <c r="G27" s="13">
        <f>SUM('[5]E.P. AGREGADA ACUMULADA'!V22)</f>
        <v>0</v>
      </c>
      <c r="H27" s="13">
        <f>SUM('[5]E.P. AGREGADA ACUMULADA'!W22)</f>
        <v>0</v>
      </c>
      <c r="I27" s="13">
        <f>SUM('[5]E.P. AGREGADA ACUMULADA'!X22)</f>
        <v>0</v>
      </c>
      <c r="J27" s="13">
        <f>SUM('[5]E.P. AGREGADA ACUMULADA'!Y22)</f>
        <v>0</v>
      </c>
      <c r="K27" s="13">
        <f>SUM('[5]E.P. AGREGADA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ht="45" x14ac:dyDescent="0.25">
      <c r="A28" s="5" t="s">
        <v>47</v>
      </c>
      <c r="B28" s="6" t="s">
        <v>18</v>
      </c>
      <c r="C28" s="6" t="s">
        <v>19</v>
      </c>
      <c r="D28" s="18">
        <v>11</v>
      </c>
      <c r="E28" s="5" t="s">
        <v>24</v>
      </c>
      <c r="F28" s="13">
        <f>SUM('[5]E.P. AGREGADA ACUMULADA'!T23)</f>
        <v>3523001012</v>
      </c>
      <c r="G28" s="13">
        <f>SUM('[5]E.P. AGREGADA ACUMULADA'!V23)</f>
        <v>0</v>
      </c>
      <c r="H28" s="13">
        <f>SUM('[5]E.P. AGREGADA ACUMULADA'!W23)</f>
        <v>3523001012</v>
      </c>
      <c r="I28" s="13">
        <f>SUM('[5]E.P. AGREGADA ACUMULADA'!X23)</f>
        <v>0</v>
      </c>
      <c r="J28" s="13">
        <f>SUM('[5]E.P. AGREGADA ACUMULADA'!Y23)</f>
        <v>0</v>
      </c>
      <c r="K28" s="13">
        <f>SUM('[5]E.P. AGREGADA ACUMULADA'!AA23)</f>
        <v>0</v>
      </c>
      <c r="L28" s="8">
        <f t="shared" si="1"/>
        <v>0</v>
      </c>
      <c r="M28" s="8">
        <f t="shared" si="2"/>
        <v>0</v>
      </c>
      <c r="N28" s="8">
        <f t="shared" si="3"/>
        <v>0</v>
      </c>
    </row>
    <row r="29" spans="1:14" x14ac:dyDescent="0.25">
      <c r="A29" s="33" t="s">
        <v>46</v>
      </c>
      <c r="B29" s="33"/>
      <c r="C29" s="33"/>
      <c r="D29" s="33"/>
      <c r="E29" s="33"/>
      <c r="F29" s="22">
        <f t="shared" ref="F29:K29" si="13">F8+F25</f>
        <v>939365926632</v>
      </c>
      <c r="G29" s="22">
        <f t="shared" si="13"/>
        <v>920735337598.27002</v>
      </c>
      <c r="H29" s="22">
        <f t="shared" si="13"/>
        <v>16652282177.73</v>
      </c>
      <c r="I29" s="22">
        <f t="shared" si="13"/>
        <v>694892594700.70007</v>
      </c>
      <c r="J29" s="22">
        <f t="shared" si="13"/>
        <v>185496058933.22998</v>
      </c>
      <c r="K29" s="22">
        <f t="shared" si="13"/>
        <v>180051963563.22998</v>
      </c>
      <c r="L29" s="12">
        <f t="shared" si="1"/>
        <v>0.73974643426994002</v>
      </c>
      <c r="M29" s="12">
        <f t="shared" si="2"/>
        <v>0.1974694351521851</v>
      </c>
      <c r="N29" s="12">
        <f t="shared" si="3"/>
        <v>0.19167393500080188</v>
      </c>
    </row>
    <row r="30" spans="1:14" x14ac:dyDescent="0.25">
      <c r="F30" s="23"/>
      <c r="G30" s="24"/>
      <c r="H30" s="25"/>
      <c r="I30" s="24"/>
      <c r="K30" s="23"/>
      <c r="L30" s="26"/>
    </row>
    <row r="31" spans="1:14" x14ac:dyDescent="0.25">
      <c r="A31" s="27"/>
      <c r="F31" s="28"/>
      <c r="G31" s="29"/>
      <c r="H31" s="24"/>
      <c r="I31" s="23"/>
      <c r="J31" s="30"/>
      <c r="K31" s="23"/>
      <c r="L31" s="31"/>
    </row>
    <row r="32" spans="1:14" x14ac:dyDescent="0.25">
      <c r="F32" s="32"/>
      <c r="I32" s="23"/>
    </row>
    <row r="33" spans="6:11" x14ac:dyDescent="0.25">
      <c r="F33" s="32"/>
      <c r="I33" s="23"/>
      <c r="K33" s="23"/>
    </row>
    <row r="34" spans="6:11" x14ac:dyDescent="0.25">
      <c r="F34" s="32"/>
      <c r="G34" s="24"/>
      <c r="I34" s="24"/>
    </row>
    <row r="35" spans="6:11" x14ac:dyDescent="0.25">
      <c r="I35" s="23"/>
    </row>
    <row r="36" spans="6:11" x14ac:dyDescent="0.25">
      <c r="I36" s="24"/>
      <c r="K36" s="23"/>
    </row>
  </sheetData>
  <mergeCells count="6">
    <mergeCell ref="A29:E29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6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57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F9+F11+F12+F15+F16+F20+F23</f>
        <v>773401300000</v>
      </c>
      <c r="G5" s="7">
        <f t="shared" si="0"/>
        <v>761834941831.5</v>
      </c>
      <c r="H5" s="7">
        <f t="shared" si="0"/>
        <v>11239946168.5</v>
      </c>
      <c r="I5" s="7">
        <f t="shared" si="0"/>
        <v>630008601490.63</v>
      </c>
      <c r="J5" s="7">
        <f t="shared" si="0"/>
        <v>224583921569.44998</v>
      </c>
      <c r="K5" s="7">
        <f t="shared" si="0"/>
        <v>224178951776.44998</v>
      </c>
      <c r="L5" s="8">
        <f t="shared" ref="L5:L29" si="1">+I5/F5</f>
        <v>0.81459470198799766</v>
      </c>
      <c r="M5" s="8">
        <f t="shared" ref="M5:M29" si="2">+J5/F5</f>
        <v>0.29038472209634247</v>
      </c>
      <c r="N5" s="8">
        <f t="shared" ref="N5:N29" si="3">+K5/F5</f>
        <v>0.28986110028060463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F13+F22</f>
        <v>65703926632</v>
      </c>
      <c r="G6" s="7">
        <f t="shared" si="4"/>
        <v>63194262002.769997</v>
      </c>
      <c r="H6" s="7">
        <f t="shared" si="4"/>
        <v>2509664629.23</v>
      </c>
      <c r="I6" s="7">
        <f t="shared" si="4"/>
        <v>43247104026.150002</v>
      </c>
      <c r="J6" s="7">
        <f t="shared" si="4"/>
        <v>15687127000.360001</v>
      </c>
      <c r="K6" s="7">
        <f t="shared" si="4"/>
        <v>15687127000.360001</v>
      </c>
      <c r="L6" s="8">
        <f t="shared" si="1"/>
        <v>0.65821186408495747</v>
      </c>
      <c r="M6" s="8">
        <f t="shared" si="2"/>
        <v>0.23875478688239993</v>
      </c>
      <c r="N6" s="8">
        <f t="shared" si="3"/>
        <v>0.23875478688239993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+F18+F21</f>
        <v>94260700000</v>
      </c>
      <c r="G7" s="7">
        <f t="shared" si="5"/>
        <v>94260700000</v>
      </c>
      <c r="H7" s="7">
        <f t="shared" si="5"/>
        <v>0</v>
      </c>
      <c r="I7" s="7">
        <f t="shared" si="5"/>
        <v>60675264340</v>
      </c>
      <c r="J7" s="7">
        <f t="shared" si="5"/>
        <v>27143589940</v>
      </c>
      <c r="K7" s="7">
        <f t="shared" si="5"/>
        <v>27139763502</v>
      </c>
      <c r="L7" s="8">
        <f t="shared" si="1"/>
        <v>0.64369630545922107</v>
      </c>
      <c r="M7" s="8">
        <f t="shared" si="2"/>
        <v>0.28796295741491418</v>
      </c>
      <c r="N7" s="8">
        <f t="shared" si="3"/>
        <v>0.28792236321181575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919289903834.27002</v>
      </c>
      <c r="H8" s="10">
        <f t="shared" si="6"/>
        <v>13749610797.73</v>
      </c>
      <c r="I8" s="10">
        <f t="shared" si="6"/>
        <v>733930969856.78003</v>
      </c>
      <c r="J8" s="10">
        <f t="shared" si="6"/>
        <v>267414638509.81</v>
      </c>
      <c r="K8" s="10">
        <f t="shared" si="6"/>
        <v>267005842278.81</v>
      </c>
      <c r="L8" s="12">
        <f t="shared" si="1"/>
        <v>0.78632715092260741</v>
      </c>
      <c r="M8" s="12">
        <f t="shared" si="2"/>
        <v>0.28650567894069279</v>
      </c>
      <c r="N8" s="12">
        <f t="shared" si="3"/>
        <v>0.28606769827380135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SUM('[6]E.P. AGREGADA ACUMULADA'!T5:T7)</f>
        <v>96997500000</v>
      </c>
      <c r="G9" s="13">
        <f>SUM('[6]E.P. AGREGADA ACUMULADA'!V5:V7)</f>
        <v>96997500000</v>
      </c>
      <c r="H9" s="13">
        <f>SUM('[6]E.P. AGREGADA ACUMULADA'!W5:W7)</f>
        <v>0</v>
      </c>
      <c r="I9" s="13">
        <f>SUM('[6]E.P. AGREGADA ACUMULADA'!X5:X7)</f>
        <v>35327185398.75</v>
      </c>
      <c r="J9" s="13">
        <f>SUM('[6]E.P. AGREGADA ACUMULADA'!Y5:Y7)</f>
        <v>35316410102.75</v>
      </c>
      <c r="K9" s="13">
        <f>SUM('[6]E.P. AGREGADA ACUMULADA'!AA5:AA7)</f>
        <v>35227319283.75</v>
      </c>
      <c r="L9" s="8">
        <f t="shared" si="1"/>
        <v>0.36420717439882472</v>
      </c>
      <c r="M9" s="8">
        <f t="shared" si="2"/>
        <v>0.36409608600994869</v>
      </c>
      <c r="N9" s="8">
        <f t="shared" si="3"/>
        <v>0.36317760028608986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35327185398.75</v>
      </c>
      <c r="J10" s="14">
        <f t="shared" si="7"/>
        <v>35316410102.75</v>
      </c>
      <c r="K10" s="14">
        <f t="shared" si="7"/>
        <v>35227319283.75</v>
      </c>
      <c r="L10" s="12">
        <f t="shared" si="1"/>
        <v>0.36420717439882472</v>
      </c>
      <c r="M10" s="12">
        <f t="shared" si="2"/>
        <v>0.36409608600994869</v>
      </c>
      <c r="N10" s="12">
        <f t="shared" si="3"/>
        <v>0.36317760028608986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SUM('[6]E.P. AGREGADA ACUMULADA'!T8)</f>
        <v>3912931979</v>
      </c>
      <c r="G11" s="13">
        <f>SUM('[6]E.P. AGREGADA ACUMULADA'!V8)</f>
        <v>1193841500</v>
      </c>
      <c r="H11" s="13">
        <f>SUM('[6]E.P. AGREGADA ACUMULADA'!W8)</f>
        <v>2392678479</v>
      </c>
      <c r="I11" s="13">
        <f>SUM('[6]E.P. AGREGADA ACUMULADA'!X8)</f>
        <v>881234381</v>
      </c>
      <c r="J11" s="13">
        <f>SUM('[6]E.P. AGREGADA ACUMULADA'!Y8)</f>
        <v>0</v>
      </c>
      <c r="K11" s="13">
        <f>SUM('[6]E.P. AGREGADA ACUMULADA'!AA8)</f>
        <v>0</v>
      </c>
      <c r="L11" s="8">
        <f t="shared" si="1"/>
        <v>0.22521075902403259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SUM('[6]E.P. AGREGADA ACUMULADA'!T9)</f>
        <v>639547568021</v>
      </c>
      <c r="G12" s="13">
        <f>SUM('[6]E.P. AGREGADA ACUMULADA'!V9)</f>
        <v>631685674668.5</v>
      </c>
      <c r="H12" s="13">
        <f>SUM('[6]E.P. AGREGADA ACUMULADA'!W9)</f>
        <v>7861893352.5</v>
      </c>
      <c r="I12" s="13">
        <f>SUM('[6]E.P. AGREGADA ACUMULADA'!X9)</f>
        <v>586175060930.88</v>
      </c>
      <c r="J12" s="13">
        <f>SUM('[6]E.P. AGREGADA ACUMULADA'!Y9)</f>
        <v>183663180404.39999</v>
      </c>
      <c r="K12" s="13">
        <f>SUM('[6]E.P. AGREGADA ACUMULADA'!AA9)</f>
        <v>183347301430.39999</v>
      </c>
      <c r="L12" s="8">
        <f t="shared" si="1"/>
        <v>0.91654646228227477</v>
      </c>
      <c r="M12" s="8">
        <f t="shared" si="2"/>
        <v>0.28717673178356812</v>
      </c>
      <c r="N12" s="8">
        <f t="shared" si="3"/>
        <v>0.28668282172934423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SUM('[6]E.P. AGREGADA ACUMULADA'!T10)</f>
        <v>65078626632</v>
      </c>
      <c r="G13" s="13">
        <f>SUM('[6]E.P. AGREGADA ACUMULADA'!V10)</f>
        <v>63194262002.769997</v>
      </c>
      <c r="H13" s="13">
        <f>SUM('[6]E.P. AGREGADA ACUMULADA'!W10)</f>
        <v>1884364629.23</v>
      </c>
      <c r="I13" s="13">
        <f>SUM('[6]E.P. AGREGADA ACUMULADA'!X10)</f>
        <v>43247104026.150002</v>
      </c>
      <c r="J13" s="13">
        <f>SUM('[6]E.P. AGREGADA ACUMULADA'!Y10)</f>
        <v>15687127000.360001</v>
      </c>
      <c r="K13" s="13">
        <f>SUM('[6]E.P. AGREGADA ACUMULADA'!AA10)</f>
        <v>15687127000.360001</v>
      </c>
      <c r="L13" s="8">
        <f t="shared" si="1"/>
        <v>0.66453621203009283</v>
      </c>
      <c r="M13" s="8">
        <f t="shared" si="2"/>
        <v>0.24104883296118049</v>
      </c>
      <c r="N13" s="8">
        <f t="shared" si="3"/>
        <v>0.24104883296118049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708539126632</v>
      </c>
      <c r="G14" s="14">
        <f t="shared" si="8"/>
        <v>696073778171.27002</v>
      </c>
      <c r="H14" s="14">
        <f t="shared" si="8"/>
        <v>12138936460.73</v>
      </c>
      <c r="I14" s="14">
        <f t="shared" si="8"/>
        <v>630303399338.03003</v>
      </c>
      <c r="J14" s="14">
        <f t="shared" si="8"/>
        <v>199350307404.76001</v>
      </c>
      <c r="K14" s="14">
        <f t="shared" si="8"/>
        <v>199034428430.76001</v>
      </c>
      <c r="L14" s="12">
        <f t="shared" si="1"/>
        <v>0.88958164150248276</v>
      </c>
      <c r="M14" s="12">
        <f t="shared" si="2"/>
        <v>0.28135398584459298</v>
      </c>
      <c r="N14" s="12">
        <f t="shared" si="3"/>
        <v>0.28090816858182371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SUM('[6]E.P. AGREGADA ACUMULADA'!T13)</f>
        <v>8293700000</v>
      </c>
      <c r="G15" s="13">
        <f>SUM('[6]E.P. AGREGADA ACUMULADA'!V13)</f>
        <v>8293700000</v>
      </c>
      <c r="H15" s="13">
        <f>SUM('[6]E.P. AGREGADA ACUMULADA'!W13)</f>
        <v>0</v>
      </c>
      <c r="I15" s="13">
        <f>SUM('[6]E.P. AGREGADA ACUMULADA'!X13)</f>
        <v>1523198557</v>
      </c>
      <c r="J15" s="13">
        <f>SUM('[6]E.P. AGREGADA ACUMULADA'!Y13)</f>
        <v>1523198557</v>
      </c>
      <c r="K15" s="13">
        <f>SUM('[6]E.P. AGREGADA ACUMULADA'!AA13)</f>
        <v>1523198557</v>
      </c>
      <c r="L15" s="8">
        <f t="shared" si="1"/>
        <v>0.18365730096338184</v>
      </c>
      <c r="M15" s="8">
        <f t="shared" si="2"/>
        <v>0.18365730096338184</v>
      </c>
      <c r="N15" s="8">
        <f t="shared" si="3"/>
        <v>0.18365730096338184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'[6]E.P. AGREGADA ACUMULADA'!T11+'[6]E.P. AGREGADA ACUMULADA'!T12+'[6]E.P. AGREGADA ACUMULADA'!T14</f>
        <v>24479600000</v>
      </c>
      <c r="G16" s="13">
        <f>'[6]E.P. AGREGADA ACUMULADA'!V11+'[6]E.P. AGREGADA ACUMULADA'!V12+'[6]E.P. AGREGADA ACUMULADA'!V14</f>
        <v>23545725663</v>
      </c>
      <c r="H16" s="13">
        <f>'[6]E.P. AGREGADA ACUMULADA'!W11+'[6]E.P. AGREGADA ACUMULADA'!W12+'[6]E.P. AGREGADA ACUMULADA'!W14</f>
        <v>933874337</v>
      </c>
      <c r="I16" s="13">
        <f>'[6]E.P. AGREGADA ACUMULADA'!X11+'[6]E.P. AGREGADA ACUMULADA'!X12+'[6]E.P. AGREGADA ACUMULADA'!X14</f>
        <v>6095238798</v>
      </c>
      <c r="J16" s="13">
        <f>'[6]E.P. AGREGADA ACUMULADA'!Y11+'[6]E.P. AGREGADA ACUMULADA'!Y12+'[6]E.P. AGREGADA ACUMULADA'!Y14</f>
        <v>4074449080.3000002</v>
      </c>
      <c r="K16" s="13">
        <f>'[6]E.P. AGREGADA ACUMULADA'!AA11+'[6]E.P. AGREGADA ACUMULADA'!AA12+'[6]E.P. AGREGADA ACUMULADA'!AA14</f>
        <v>4074449080.3000002</v>
      </c>
      <c r="L16" s="8">
        <f t="shared" si="1"/>
        <v>0.24899258149642969</v>
      </c>
      <c r="M16" s="8">
        <f t="shared" si="2"/>
        <v>0.16644263306181475</v>
      </c>
      <c r="N16" s="8">
        <f t="shared" si="3"/>
        <v>0.16644263306181475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32773300000</v>
      </c>
      <c r="G17" s="16">
        <f t="shared" si="9"/>
        <v>31839425663</v>
      </c>
      <c r="H17" s="16">
        <f t="shared" si="9"/>
        <v>933874337</v>
      </c>
      <c r="I17" s="16">
        <f t="shared" si="9"/>
        <v>7618437355</v>
      </c>
      <c r="J17" s="16">
        <f t="shared" si="9"/>
        <v>5597647637.3000002</v>
      </c>
      <c r="K17" s="16">
        <f t="shared" si="9"/>
        <v>5597647637.3000002</v>
      </c>
      <c r="L17" s="12">
        <f t="shared" si="1"/>
        <v>0.23245865857267958</v>
      </c>
      <c r="M17" s="12">
        <f t="shared" si="2"/>
        <v>0.17079902351304263</v>
      </c>
      <c r="N17" s="12">
        <f t="shared" si="3"/>
        <v>0.17079902351304263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SUM('[6]E.P. AGREGADA ACUMULADA'!T15)</f>
        <v>94160700000</v>
      </c>
      <c r="G18" s="17">
        <f>SUM('[6]E.P. AGREGADA ACUMULADA'!V15)</f>
        <v>94160700000</v>
      </c>
      <c r="H18" s="17">
        <f>SUM('[6]E.P. AGREGADA ACUMULADA'!W15)</f>
        <v>0</v>
      </c>
      <c r="I18" s="17">
        <f>SUM('[6]E.P. AGREGADA ACUMULADA'!X15)</f>
        <v>60575264340</v>
      </c>
      <c r="J18" s="17">
        <f>SUM('[6]E.P. AGREGADA ACUMULADA'!Y15)</f>
        <v>27092773940</v>
      </c>
      <c r="K18" s="17">
        <f>SUM('[6]E.P. AGREGADA ACUMULADA'!AA15)</f>
        <v>27088947502</v>
      </c>
      <c r="L18" s="8">
        <f t="shared" si="1"/>
        <v>0.64331790587792992</v>
      </c>
      <c r="M18" s="8">
        <f t="shared" si="2"/>
        <v>0.28772910503001781</v>
      </c>
      <c r="N18" s="8">
        <f t="shared" si="3"/>
        <v>0.28768846771529949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94160700000</v>
      </c>
      <c r="G19" s="16">
        <f t="shared" si="10"/>
        <v>94160700000</v>
      </c>
      <c r="H19" s="16">
        <f t="shared" si="10"/>
        <v>0</v>
      </c>
      <c r="I19" s="16">
        <f t="shared" si="10"/>
        <v>60575264340</v>
      </c>
      <c r="J19" s="16">
        <f t="shared" si="10"/>
        <v>27092773940</v>
      </c>
      <c r="K19" s="16">
        <f t="shared" si="10"/>
        <v>27088947502</v>
      </c>
      <c r="L19" s="12">
        <f t="shared" si="1"/>
        <v>0.64331790587792992</v>
      </c>
      <c r="M19" s="12">
        <f t="shared" si="2"/>
        <v>0.28772910503001781</v>
      </c>
      <c r="N19" s="12">
        <f t="shared" si="3"/>
        <v>0.28768846771529949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SUM('[6]E.P. AGREGADA ACUMULADA'!T16)</f>
        <v>108200000</v>
      </c>
      <c r="G20" s="17">
        <f>SUM('[6]E.P. AGREGADA ACUMULADA'!V16)</f>
        <v>108200000</v>
      </c>
      <c r="H20" s="17">
        <f>SUM('[6]E.P. AGREGADA ACUMULADA'!W16)</f>
        <v>0</v>
      </c>
      <c r="I20" s="17">
        <f>SUM('[6]E.P. AGREGADA ACUMULADA'!X16)</f>
        <v>5683425</v>
      </c>
      <c r="J20" s="17">
        <f>SUM('[6]E.P. AGREGADA ACUMULADA'!Y16)</f>
        <v>5683425</v>
      </c>
      <c r="K20" s="17">
        <f>SUM('[6]E.P. AGREGADA ACUMULADA'!AA16)</f>
        <v>5683425</v>
      </c>
      <c r="L20" s="8">
        <f t="shared" si="1"/>
        <v>5.2527033271719037E-2</v>
      </c>
      <c r="M20" s="8">
        <f t="shared" si="2"/>
        <v>5.2527033271719037E-2</v>
      </c>
      <c r="N20" s="8">
        <f t="shared" si="3"/>
        <v>5.2527033271719037E-2</v>
      </c>
    </row>
    <row r="21" spans="1:14" x14ac:dyDescent="0.25">
      <c r="A21" s="5" t="s">
        <v>38</v>
      </c>
      <c r="B21" s="6" t="s">
        <v>25</v>
      </c>
      <c r="C21" s="6" t="s">
        <v>19</v>
      </c>
      <c r="D21" s="18">
        <v>20</v>
      </c>
      <c r="E21" s="5" t="s">
        <v>27</v>
      </c>
      <c r="F21" s="17">
        <f>SUM('[6]E.P. AGREGADA ACUMULADA'!T17)</f>
        <v>100000000</v>
      </c>
      <c r="G21" s="17">
        <f>SUM('[6]E.P. AGREGADA ACUMULADA'!V17)</f>
        <v>100000000</v>
      </c>
      <c r="H21" s="17">
        <f>SUM('[6]E.P. AGREGADA ACUMULADA'!W17)</f>
        <v>0</v>
      </c>
      <c r="I21" s="17">
        <f>SUM('[6]E.P. AGREGADA ACUMULADA'!X17)</f>
        <v>100000000</v>
      </c>
      <c r="J21" s="17">
        <f>SUM('[6]E.P. AGREGADA ACUMULADA'!Y17)</f>
        <v>50816000</v>
      </c>
      <c r="K21" s="17">
        <f>SUM('[6]E.P. AGREGADA ACUMULADA'!AA17)</f>
        <v>50816000</v>
      </c>
      <c r="L21" s="8">
        <f t="shared" si="1"/>
        <v>1</v>
      </c>
      <c r="M21" s="8">
        <f t="shared" si="2"/>
        <v>0.50815999999999995</v>
      </c>
      <c r="N21" s="8">
        <f t="shared" si="3"/>
        <v>0.50815999999999995</v>
      </c>
    </row>
    <row r="22" spans="1:14" ht="22.5" x14ac:dyDescent="0.25">
      <c r="A22" s="5" t="s">
        <v>39</v>
      </c>
      <c r="B22" s="6" t="s">
        <v>18</v>
      </c>
      <c r="C22" s="6" t="s">
        <v>40</v>
      </c>
      <c r="D22" s="18">
        <v>11</v>
      </c>
      <c r="E22" s="5" t="s">
        <v>41</v>
      </c>
      <c r="F22" s="17">
        <f>SUM('[6]E.P. AGREGADA ACUMULADA'!T19)</f>
        <v>625300000</v>
      </c>
      <c r="G22" s="17">
        <f>SUM('[6]E.P. AGREGADA ACUMULADA'!V19)</f>
        <v>0</v>
      </c>
      <c r="H22" s="17">
        <f>SUM('[6]E.P. AGREGADA ACUMULADA'!W19)</f>
        <v>625300000</v>
      </c>
      <c r="I22" s="17">
        <f>SUM('[6]E.P. AGREGADA ACUMULADA'!X19)</f>
        <v>0</v>
      </c>
      <c r="J22" s="17">
        <f>SUM('[6]E.P. AGREGADA ACUMULADA'!Y19)</f>
        <v>0</v>
      </c>
      <c r="K22" s="17">
        <f>SUM('[6]E.P. AGREGADA ACUMULADA'!AA19)</f>
        <v>0</v>
      </c>
      <c r="L22" s="8">
        <f t="shared" si="1"/>
        <v>0</v>
      </c>
      <c r="M22" s="8">
        <f t="shared" si="2"/>
        <v>0</v>
      </c>
      <c r="N22" s="8">
        <f t="shared" si="3"/>
        <v>0</v>
      </c>
    </row>
    <row r="23" spans="1:14" ht="22.5" x14ac:dyDescent="0.25">
      <c r="A23" s="5" t="s">
        <v>42</v>
      </c>
      <c r="B23" s="6" t="s">
        <v>18</v>
      </c>
      <c r="C23" s="6" t="s">
        <v>19</v>
      </c>
      <c r="D23" s="18">
        <v>10</v>
      </c>
      <c r="E23" s="5" t="s">
        <v>21</v>
      </c>
      <c r="F23" s="17">
        <f>'[6]E.P. AGREGADA ACUMULADA'!T18+'[6]E.P. AGREGADA ACUMULADA'!T20</f>
        <v>61800000</v>
      </c>
      <c r="G23" s="17">
        <f>'[6]E.P. AGREGADA ACUMULADA'!V18</f>
        <v>10300000</v>
      </c>
      <c r="H23" s="17">
        <f>SUM('[6]E.P. AGREGADA ACUMULADA'!W20)</f>
        <v>51500000</v>
      </c>
      <c r="I23" s="17">
        <f>'[6]E.P. AGREGADA ACUMULADA'!X18</f>
        <v>1000000</v>
      </c>
      <c r="J23" s="17">
        <f>'[6]E.P. AGREGADA ACUMULADA'!Y18</f>
        <v>1000000</v>
      </c>
      <c r="K23" s="17">
        <f>'[6]E.P. AGREGADA ACUMULADA'!AA18</f>
        <v>1000000</v>
      </c>
      <c r="L23" s="8">
        <f t="shared" si="1"/>
        <v>1.6181229773462782E-2</v>
      </c>
      <c r="M23" s="8">
        <f t="shared" si="2"/>
        <v>1.6181229773462782E-2</v>
      </c>
      <c r="N23" s="8">
        <f t="shared" si="3"/>
        <v>1.6181229773462782E-2</v>
      </c>
    </row>
    <row r="24" spans="1:14" ht="33.75" x14ac:dyDescent="0.25">
      <c r="A24" s="14" t="s">
        <v>43</v>
      </c>
      <c r="B24" s="15"/>
      <c r="C24" s="15"/>
      <c r="D24" s="15"/>
      <c r="E24" s="14"/>
      <c r="F24" s="16">
        <f t="shared" ref="F24:K24" si="11">SUM(F20:F23)</f>
        <v>895300000</v>
      </c>
      <c r="G24" s="16">
        <f t="shared" si="11"/>
        <v>218500000</v>
      </c>
      <c r="H24" s="16">
        <f t="shared" si="11"/>
        <v>676800000</v>
      </c>
      <c r="I24" s="16">
        <f t="shared" si="11"/>
        <v>106683425</v>
      </c>
      <c r="J24" s="16">
        <f t="shared" si="11"/>
        <v>57499425</v>
      </c>
      <c r="K24" s="16">
        <f t="shared" si="11"/>
        <v>57499425</v>
      </c>
      <c r="L24" s="12">
        <f t="shared" si="1"/>
        <v>0.1191594158382665</v>
      </c>
      <c r="M24" s="12">
        <f t="shared" si="2"/>
        <v>6.4223640120629963E-2</v>
      </c>
      <c r="N24" s="12">
        <f t="shared" si="3"/>
        <v>6.4223640120629963E-2</v>
      </c>
    </row>
    <row r="25" spans="1:14" x14ac:dyDescent="0.25">
      <c r="A25" s="19" t="s">
        <v>44</v>
      </c>
      <c r="B25" s="20" t="s">
        <v>18</v>
      </c>
      <c r="C25" s="20" t="s">
        <v>19</v>
      </c>
      <c r="D25" s="20" t="s">
        <v>23</v>
      </c>
      <c r="E25" s="19" t="s">
        <v>24</v>
      </c>
      <c r="F25" s="21">
        <f t="shared" ref="F25:K25" si="12">SUM(F26:F28)</f>
        <v>6000000000</v>
      </c>
      <c r="G25" s="21">
        <f t="shared" si="12"/>
        <v>3566104131</v>
      </c>
      <c r="H25" s="21">
        <f t="shared" si="12"/>
        <v>782001013</v>
      </c>
      <c r="I25" s="21">
        <f t="shared" si="12"/>
        <v>0</v>
      </c>
      <c r="J25" s="21">
        <f t="shared" si="12"/>
        <v>0</v>
      </c>
      <c r="K25" s="21">
        <f t="shared" si="12"/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33.75" x14ac:dyDescent="0.25">
      <c r="A26" s="5" t="s">
        <v>45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SUM('[6]E.P. AGREGADA ACUMULADA'!T21)</f>
        <v>825104132</v>
      </c>
      <c r="G26" s="13">
        <f>SUM('[6]E.P. AGREGADA ACUMULADA'!V21)</f>
        <v>825104131</v>
      </c>
      <c r="H26" s="13">
        <f>SUM('[6]E.P. AGREGADA ACUMULADA'!W21)</f>
        <v>1</v>
      </c>
      <c r="I26" s="13">
        <f>SUM('[6]E.P. AGREGADA ACUMULADA'!X21)</f>
        <v>0</v>
      </c>
      <c r="J26" s="13">
        <f>SUM('[6]E.P. AGREGADA ACUMULADA'!Y21)</f>
        <v>0</v>
      </c>
      <c r="K26" s="13">
        <f>SUM('[6]E.P. AGREGADA ACUMULADA'!AA21)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56.25" x14ac:dyDescent="0.25">
      <c r="A27" s="5" t="s">
        <v>48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SUM('[6]E.P. AGREGADA ACUMULADA'!T22)</f>
        <v>1651894856</v>
      </c>
      <c r="G27" s="13">
        <f>SUM('[6]E.P. AGREGADA ACUMULADA'!V22)</f>
        <v>0</v>
      </c>
      <c r="H27" s="13">
        <f>SUM('[6]E.P. AGREGADA ACUMULADA'!W22)</f>
        <v>0</v>
      </c>
      <c r="I27" s="13">
        <f>SUM('[6]E.P. AGREGADA ACUMULADA'!X22)</f>
        <v>0</v>
      </c>
      <c r="J27" s="13">
        <f>SUM('[6]E.P. AGREGADA ACUMULADA'!Y22)</f>
        <v>0</v>
      </c>
      <c r="K27" s="13">
        <f>SUM('[6]E.P. AGREGADA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ht="45" x14ac:dyDescent="0.25">
      <c r="A28" s="5" t="s">
        <v>47</v>
      </c>
      <c r="B28" s="6" t="s">
        <v>18</v>
      </c>
      <c r="C28" s="6" t="s">
        <v>19</v>
      </c>
      <c r="D28" s="18">
        <v>11</v>
      </c>
      <c r="E28" s="5" t="s">
        <v>24</v>
      </c>
      <c r="F28" s="13">
        <f>SUM('[6]E.P. AGREGADA ACUMULADA'!T23)</f>
        <v>3523001012</v>
      </c>
      <c r="G28" s="13">
        <f>SUM('[6]E.P. AGREGADA ACUMULADA'!V23)</f>
        <v>2741000000</v>
      </c>
      <c r="H28" s="13">
        <f>SUM('[6]E.P. AGREGADA ACUMULADA'!W23)</f>
        <v>782001012</v>
      </c>
      <c r="I28" s="13">
        <f>SUM('[6]E.P. AGREGADA ACUMULADA'!X23)</f>
        <v>0</v>
      </c>
      <c r="J28" s="13">
        <f>SUM('[6]E.P. AGREGADA ACUMULADA'!Y23)</f>
        <v>0</v>
      </c>
      <c r="K28" s="13">
        <f>SUM('[6]E.P. AGREGADA ACUMULADA'!AA23)</f>
        <v>0</v>
      </c>
      <c r="L28" s="8">
        <f t="shared" si="1"/>
        <v>0</v>
      </c>
      <c r="M28" s="8">
        <f t="shared" si="2"/>
        <v>0</v>
      </c>
      <c r="N28" s="8">
        <f t="shared" si="3"/>
        <v>0</v>
      </c>
    </row>
    <row r="29" spans="1:14" x14ac:dyDescent="0.25">
      <c r="A29" s="33" t="s">
        <v>46</v>
      </c>
      <c r="B29" s="33"/>
      <c r="C29" s="33"/>
      <c r="D29" s="33"/>
      <c r="E29" s="33"/>
      <c r="F29" s="22">
        <f t="shared" ref="F29:K29" si="13">F8+F25</f>
        <v>939365926632</v>
      </c>
      <c r="G29" s="22">
        <f t="shared" si="13"/>
        <v>922856007965.27002</v>
      </c>
      <c r="H29" s="22">
        <f t="shared" si="13"/>
        <v>14531611810.73</v>
      </c>
      <c r="I29" s="22">
        <f t="shared" si="13"/>
        <v>733930969856.78003</v>
      </c>
      <c r="J29" s="22">
        <f t="shared" si="13"/>
        <v>267414638509.81</v>
      </c>
      <c r="K29" s="22">
        <f t="shared" si="13"/>
        <v>267005842278.81</v>
      </c>
      <c r="L29" s="12">
        <f t="shared" si="1"/>
        <v>0.78130465354243162</v>
      </c>
      <c r="M29" s="12">
        <f t="shared" si="2"/>
        <v>0.28467568487245187</v>
      </c>
      <c r="N29" s="12">
        <f t="shared" si="3"/>
        <v>0.28424050171388693</v>
      </c>
    </row>
    <row r="30" spans="1:14" x14ac:dyDescent="0.25">
      <c r="F30" s="23"/>
      <c r="G30" s="24"/>
      <c r="H30" s="25"/>
      <c r="I30" s="24"/>
      <c r="K30" s="23"/>
      <c r="L30" s="26"/>
    </row>
    <row r="31" spans="1:14" x14ac:dyDescent="0.25">
      <c r="A31" s="27"/>
      <c r="F31" s="28"/>
      <c r="G31" s="29"/>
      <c r="H31" s="24"/>
      <c r="I31" s="23"/>
      <c r="J31" s="30"/>
      <c r="K31" s="23"/>
      <c r="L31" s="31"/>
    </row>
    <row r="32" spans="1:14" x14ac:dyDescent="0.25">
      <c r="F32" s="32"/>
      <c r="I32" s="23"/>
    </row>
    <row r="33" spans="6:11" x14ac:dyDescent="0.25">
      <c r="F33" s="32"/>
      <c r="I33" s="23"/>
      <c r="K33" s="23"/>
    </row>
    <row r="34" spans="6:11" x14ac:dyDescent="0.25">
      <c r="F34" s="32"/>
      <c r="G34" s="24"/>
      <c r="I34" s="24"/>
    </row>
    <row r="35" spans="6:11" x14ac:dyDescent="0.25">
      <c r="I35" s="23"/>
    </row>
    <row r="36" spans="6:11" x14ac:dyDescent="0.25">
      <c r="I36" s="24"/>
      <c r="K36" s="23"/>
    </row>
  </sheetData>
  <mergeCells count="6">
    <mergeCell ref="A29:E29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6"/>
  <sheetViews>
    <sheetView tabSelected="1"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F9+F11+F12+F15+F16+F20+F23</f>
        <v>773401300000</v>
      </c>
      <c r="G5" s="7">
        <f t="shared" si="0"/>
        <v>762392386357.5</v>
      </c>
      <c r="H5" s="7">
        <f t="shared" si="0"/>
        <v>10682501642.5</v>
      </c>
      <c r="I5" s="7">
        <f t="shared" si="0"/>
        <v>648278452447.65002</v>
      </c>
      <c r="J5" s="7">
        <f t="shared" si="0"/>
        <v>297250865225.5</v>
      </c>
      <c r="K5" s="7">
        <f t="shared" si="0"/>
        <v>295500659342.09998</v>
      </c>
      <c r="L5" s="8">
        <f t="shared" ref="L5:L29" si="1">+I5/F5</f>
        <v>0.83821743310704289</v>
      </c>
      <c r="M5" s="8">
        <f t="shared" ref="M5:M29" si="2">+J5/F5</f>
        <v>0.38434233977302601</v>
      </c>
      <c r="N5" s="8">
        <f t="shared" ref="N5:N29" si="3">+K5/F5</f>
        <v>0.38207934140025362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F13+F22</f>
        <v>65703926632</v>
      </c>
      <c r="G6" s="7">
        <f t="shared" si="4"/>
        <v>63518787042.769997</v>
      </c>
      <c r="H6" s="7">
        <f t="shared" si="4"/>
        <v>2185139589.23</v>
      </c>
      <c r="I6" s="7">
        <f t="shared" si="4"/>
        <v>44176839301.279999</v>
      </c>
      <c r="J6" s="7">
        <f t="shared" si="4"/>
        <v>22747157932.48</v>
      </c>
      <c r="K6" s="7">
        <f t="shared" si="4"/>
        <v>22457025996.48</v>
      </c>
      <c r="L6" s="8">
        <f t="shared" si="1"/>
        <v>0.67236224021601176</v>
      </c>
      <c r="M6" s="8">
        <f t="shared" si="2"/>
        <v>0.3462069787683188</v>
      </c>
      <c r="N6" s="8">
        <f t="shared" si="3"/>
        <v>0.34179123147782586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+F18+F21</f>
        <v>94260700000</v>
      </c>
      <c r="G7" s="7">
        <f t="shared" si="5"/>
        <v>94260700000</v>
      </c>
      <c r="H7" s="7">
        <f t="shared" si="5"/>
        <v>0</v>
      </c>
      <c r="I7" s="7">
        <f t="shared" si="5"/>
        <v>65433052672.669998</v>
      </c>
      <c r="J7" s="7">
        <f t="shared" si="5"/>
        <v>28674898491</v>
      </c>
      <c r="K7" s="7">
        <f t="shared" si="5"/>
        <v>28674898491</v>
      </c>
      <c r="L7" s="8">
        <f t="shared" si="1"/>
        <v>0.69417108797908356</v>
      </c>
      <c r="M7" s="8">
        <f t="shared" si="2"/>
        <v>0.30420841868350224</v>
      </c>
      <c r="N7" s="8">
        <f t="shared" si="3"/>
        <v>0.30420841868350224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920171873400.27002</v>
      </c>
      <c r="H8" s="10">
        <f t="shared" si="6"/>
        <v>12867641231.73</v>
      </c>
      <c r="I8" s="10">
        <f t="shared" si="6"/>
        <v>757888344421.6001</v>
      </c>
      <c r="J8" s="10">
        <f t="shared" si="6"/>
        <v>348672921648.97998</v>
      </c>
      <c r="K8" s="10">
        <f t="shared" si="6"/>
        <v>346632583829.57996</v>
      </c>
      <c r="L8" s="12">
        <f t="shared" si="1"/>
        <v>0.8119948701753007</v>
      </c>
      <c r="M8" s="12">
        <f t="shared" si="2"/>
        <v>0.37356508492563811</v>
      </c>
      <c r="N8" s="12">
        <f t="shared" si="3"/>
        <v>0.37137908502872469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SUM('[7]E.P.AGREGADA ACUMULADA'!T5:T7)</f>
        <v>96997500000</v>
      </c>
      <c r="G9" s="13">
        <f>SUM('[7]E.P.AGREGADA ACUMULADA'!V5:V7)</f>
        <v>96997500000</v>
      </c>
      <c r="H9" s="13">
        <f>SUM('[7]E.P.AGREGADA ACUMULADA'!W5:W7)</f>
        <v>0</v>
      </c>
      <c r="I9" s="13">
        <f>SUM('[7]E.P.AGREGADA ACUMULADA'!X5:X7)</f>
        <v>44838435269.379997</v>
      </c>
      <c r="J9" s="13">
        <f>SUM('[7]E.P.AGREGADA ACUMULADA'!Y5:Y7)</f>
        <v>44815391946.379997</v>
      </c>
      <c r="K9" s="13">
        <f>SUM('[7]E.P.AGREGADA ACUMULADA'!AA5:AA7)</f>
        <v>44815391946.379997</v>
      </c>
      <c r="L9" s="8">
        <f t="shared" si="1"/>
        <v>0.46226382400969096</v>
      </c>
      <c r="M9" s="8">
        <f t="shared" si="2"/>
        <v>0.46202625785592411</v>
      </c>
      <c r="N9" s="8">
        <f t="shared" si="3"/>
        <v>0.46202625785592411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44838435269.379997</v>
      </c>
      <c r="J10" s="14">
        <f t="shared" si="7"/>
        <v>44815391946.379997</v>
      </c>
      <c r="K10" s="14">
        <f t="shared" si="7"/>
        <v>44815391946.379997</v>
      </c>
      <c r="L10" s="12">
        <f t="shared" si="1"/>
        <v>0.46226382400969096</v>
      </c>
      <c r="M10" s="12">
        <f t="shared" si="2"/>
        <v>0.46202625785592411</v>
      </c>
      <c r="N10" s="12">
        <f t="shared" si="3"/>
        <v>0.46202625785592411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SUM('[7]E.P.AGREGADA ACUMULADA'!T8)</f>
        <v>3912931979</v>
      </c>
      <c r="G11" s="13">
        <f>SUM('[7]E.P.AGREGADA ACUMULADA'!V8)</f>
        <v>1193841500</v>
      </c>
      <c r="H11" s="13">
        <f>SUM('[7]E.P.AGREGADA ACUMULADA'!W8)</f>
        <v>2392678479</v>
      </c>
      <c r="I11" s="13">
        <f>SUM('[7]E.P.AGREGADA ACUMULADA'!X8)</f>
        <v>881234381</v>
      </c>
      <c r="J11" s="13">
        <f>SUM('[7]E.P.AGREGADA ACUMULADA'!Y8)</f>
        <v>142400000</v>
      </c>
      <c r="K11" s="13">
        <f>SUM('[7]E.P.AGREGADA ACUMULADA'!AA8)</f>
        <v>142400000</v>
      </c>
      <c r="L11" s="8">
        <f t="shared" si="1"/>
        <v>0.22521075902403259</v>
      </c>
      <c r="M11" s="8">
        <f t="shared" si="2"/>
        <v>3.6392148078278667E-2</v>
      </c>
      <c r="N11" s="8">
        <f t="shared" si="3"/>
        <v>3.6392148078278667E-2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SUM('[7]E.P.AGREGADA ACUMULADA'!T9)</f>
        <v>639547568021</v>
      </c>
      <c r="G12" s="13">
        <f>SUM('[7]E.P.AGREGADA ACUMULADA'!V9)</f>
        <v>632243119194.5</v>
      </c>
      <c r="H12" s="13">
        <f>SUM('[7]E.P.AGREGADA ACUMULADA'!W9)</f>
        <v>7304448826.5</v>
      </c>
      <c r="I12" s="13">
        <f>SUM('[7]E.P.AGREGADA ACUMULADA'!X9)</f>
        <v>592871452980.27002</v>
      </c>
      <c r="J12" s="13">
        <f>SUM('[7]E.P.AGREGADA ACUMULADA'!Y9)</f>
        <v>244478396265.82001</v>
      </c>
      <c r="K12" s="13">
        <f>SUM('[7]E.P.AGREGADA ACUMULADA'!AA9)</f>
        <v>243689491595.42001</v>
      </c>
      <c r="L12" s="8">
        <f t="shared" si="1"/>
        <v>0.92701697672752725</v>
      </c>
      <c r="M12" s="8">
        <f t="shared" si="2"/>
        <v>0.38226772876695919</v>
      </c>
      <c r="N12" s="8">
        <f t="shared" si="3"/>
        <v>0.3810341932023707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SUM('[7]E.P.AGREGADA ACUMULADA'!T10)</f>
        <v>65078626632</v>
      </c>
      <c r="G13" s="13">
        <f>SUM('[7]E.P.AGREGADA ACUMULADA'!V10)</f>
        <v>63518787042.769997</v>
      </c>
      <c r="H13" s="13">
        <f>SUM('[7]E.P.AGREGADA ACUMULADA'!W10)</f>
        <v>1559839589.23</v>
      </c>
      <c r="I13" s="13">
        <f>SUM('[7]E.P.AGREGADA ACUMULADA'!X10)</f>
        <v>44176839301.279999</v>
      </c>
      <c r="J13" s="13">
        <f>SUM('[7]E.P.AGREGADA ACUMULADA'!Y10)</f>
        <v>22747157932.48</v>
      </c>
      <c r="K13" s="13">
        <f>SUM('[7]E.P.AGREGADA ACUMULADA'!AA10)</f>
        <v>22457025996.48</v>
      </c>
      <c r="L13" s="8">
        <f t="shared" si="1"/>
        <v>0.67882255031420224</v>
      </c>
      <c r="M13" s="8">
        <f t="shared" si="2"/>
        <v>0.34953346605035651</v>
      </c>
      <c r="N13" s="8">
        <f t="shared" si="3"/>
        <v>0.3450752905937568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708539126632</v>
      </c>
      <c r="G14" s="14">
        <f t="shared" si="8"/>
        <v>696955747737.27002</v>
      </c>
      <c r="H14" s="14">
        <f t="shared" si="8"/>
        <v>11256966894.73</v>
      </c>
      <c r="I14" s="14">
        <f t="shared" si="8"/>
        <v>637929526662.55005</v>
      </c>
      <c r="J14" s="14">
        <f t="shared" si="8"/>
        <v>267367954198.30002</v>
      </c>
      <c r="K14" s="14">
        <f t="shared" si="8"/>
        <v>266288917591.90002</v>
      </c>
      <c r="L14" s="12">
        <f t="shared" si="1"/>
        <v>0.90034481185945425</v>
      </c>
      <c r="M14" s="12">
        <f t="shared" si="2"/>
        <v>0.37735100878510158</v>
      </c>
      <c r="N14" s="12">
        <f t="shared" si="3"/>
        <v>0.37582810543955292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SUM('[7]E.P.AGREGADA ACUMULADA'!T13)</f>
        <v>8293700000</v>
      </c>
      <c r="G15" s="13">
        <f>SUM('[7]E.P.AGREGADA ACUMULADA'!V13)</f>
        <v>8293700000</v>
      </c>
      <c r="H15" s="13">
        <f>SUM('[7]E.P.AGREGADA ACUMULADA'!W13)</f>
        <v>0</v>
      </c>
      <c r="I15" s="13">
        <f>SUM('[7]E.P.AGREGADA ACUMULADA'!X13)</f>
        <v>1783511990</v>
      </c>
      <c r="J15" s="13">
        <f>SUM('[7]E.P.AGREGADA ACUMULADA'!Y13)</f>
        <v>1523198557</v>
      </c>
      <c r="K15" s="13">
        <f>SUM('[7]E.P.AGREGADA ACUMULADA'!AA13)</f>
        <v>1523198557</v>
      </c>
      <c r="L15" s="8">
        <f t="shared" si="1"/>
        <v>0.21504418896270663</v>
      </c>
      <c r="M15" s="8">
        <f t="shared" si="2"/>
        <v>0.18365730096338184</v>
      </c>
      <c r="N15" s="8">
        <f t="shared" si="3"/>
        <v>0.18365730096338184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'[7]E.P.AGREGADA ACUMULADA'!T11+'[7]E.P.AGREGADA ACUMULADA'!T12+'[7]E.P.AGREGADA ACUMULADA'!T14</f>
        <v>24479600000</v>
      </c>
      <c r="G16" s="13">
        <f>'[7]E.P.AGREGADA ACUMULADA'!V11+'[7]E.P.AGREGADA ACUMULADA'!V12+'[7]E.P.AGREGADA ACUMULADA'!V14</f>
        <v>23545725663</v>
      </c>
      <c r="H16" s="13">
        <f>'[7]E.P.AGREGADA ACUMULADA'!W11+'[7]E.P.AGREGADA ACUMULADA'!W12+'[7]E.P.AGREGADA ACUMULADA'!W14</f>
        <v>933874337</v>
      </c>
      <c r="I16" s="13">
        <f>'[7]E.P.AGREGADA ACUMULADA'!X11+'[7]E.P.AGREGADA ACUMULADA'!X12+'[7]E.P.AGREGADA ACUMULADA'!X14</f>
        <v>7868550702</v>
      </c>
      <c r="J16" s="13">
        <f>'[7]E.P.AGREGADA ACUMULADA'!Y11+'[7]E.P.AGREGADA ACUMULADA'!Y12+'[7]E.P.AGREGADA ACUMULADA'!Y14</f>
        <v>6256211331.3000002</v>
      </c>
      <c r="K16" s="13">
        <f>'[7]E.P.AGREGADA ACUMULADA'!AA11+'[7]E.P.AGREGADA ACUMULADA'!AA12+'[7]E.P.AGREGADA ACUMULADA'!AA14</f>
        <v>5323493818.3000002</v>
      </c>
      <c r="L16" s="8">
        <f t="shared" si="1"/>
        <v>0.3214329769277276</v>
      </c>
      <c r="M16" s="8">
        <f t="shared" si="2"/>
        <v>0.25556836432376345</v>
      </c>
      <c r="N16" s="8">
        <f t="shared" si="3"/>
        <v>0.21746653614846648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32773300000</v>
      </c>
      <c r="G17" s="16">
        <f t="shared" si="9"/>
        <v>31839425663</v>
      </c>
      <c r="H17" s="16">
        <f t="shared" si="9"/>
        <v>933874337</v>
      </c>
      <c r="I17" s="16">
        <f t="shared" si="9"/>
        <v>9652062692</v>
      </c>
      <c r="J17" s="16">
        <f t="shared" si="9"/>
        <v>7779409888.3000002</v>
      </c>
      <c r="K17" s="16">
        <f t="shared" si="9"/>
        <v>6846692375.3000002</v>
      </c>
      <c r="L17" s="12">
        <f t="shared" si="1"/>
        <v>0.29450994230059224</v>
      </c>
      <c r="M17" s="12">
        <f t="shared" si="2"/>
        <v>0.23737035600015868</v>
      </c>
      <c r="N17" s="12">
        <f t="shared" si="3"/>
        <v>0.20891067958673676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SUM('[7]E.P.AGREGADA ACUMULADA'!T15)</f>
        <v>94160700000</v>
      </c>
      <c r="G18" s="17">
        <f>SUM('[7]E.P.AGREGADA ACUMULADA'!V15)</f>
        <v>94160700000</v>
      </c>
      <c r="H18" s="17">
        <f>SUM('[7]E.P.AGREGADA ACUMULADA'!W15)</f>
        <v>0</v>
      </c>
      <c r="I18" s="17">
        <f>SUM('[7]E.P.AGREGADA ACUMULADA'!X15)</f>
        <v>65333052672.669998</v>
      </c>
      <c r="J18" s="17">
        <f>SUM('[7]E.P.AGREGADA ACUMULADA'!Y15)</f>
        <v>28624082491</v>
      </c>
      <c r="K18" s="17">
        <f>SUM('[7]E.P.AGREGADA ACUMULADA'!AA15)</f>
        <v>28624082491</v>
      </c>
      <c r="L18" s="8">
        <f t="shared" si="1"/>
        <v>0.69384629333331205</v>
      </c>
      <c r="M18" s="8">
        <f t="shared" si="2"/>
        <v>0.30399181920907553</v>
      </c>
      <c r="N18" s="8">
        <f t="shared" si="3"/>
        <v>0.30399181920907553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94160700000</v>
      </c>
      <c r="G19" s="16">
        <f t="shared" si="10"/>
        <v>94160700000</v>
      </c>
      <c r="H19" s="16">
        <f t="shared" si="10"/>
        <v>0</v>
      </c>
      <c r="I19" s="16">
        <f t="shared" si="10"/>
        <v>65333052672.669998</v>
      </c>
      <c r="J19" s="16">
        <f t="shared" si="10"/>
        <v>28624082491</v>
      </c>
      <c r="K19" s="16">
        <f t="shared" si="10"/>
        <v>28624082491</v>
      </c>
      <c r="L19" s="12">
        <f t="shared" si="1"/>
        <v>0.69384629333331205</v>
      </c>
      <c r="M19" s="12">
        <f t="shared" si="2"/>
        <v>0.30399181920907553</v>
      </c>
      <c r="N19" s="12">
        <f t="shared" si="3"/>
        <v>0.30399181920907553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SUM('[7]E.P.AGREGADA ACUMULADA'!T16)</f>
        <v>108200000</v>
      </c>
      <c r="G20" s="17">
        <f>SUM('[7]E.P.AGREGADA ACUMULADA'!V16)</f>
        <v>108200000</v>
      </c>
      <c r="H20" s="17">
        <f>SUM('[7]E.P.AGREGADA ACUMULADA'!W16)</f>
        <v>0</v>
      </c>
      <c r="I20" s="17">
        <f>SUM('[7]E.P.AGREGADA ACUMULADA'!X16)</f>
        <v>34267125</v>
      </c>
      <c r="J20" s="17">
        <f>SUM('[7]E.P.AGREGADA ACUMULADA'!Y16)</f>
        <v>34267125</v>
      </c>
      <c r="K20" s="17">
        <f>SUM('[7]E.P.AGREGADA ACUMULADA'!AA16)</f>
        <v>5683425</v>
      </c>
      <c r="L20" s="8">
        <f t="shared" si="1"/>
        <v>0.31670170979667284</v>
      </c>
      <c r="M20" s="8">
        <f t="shared" si="2"/>
        <v>0.31670170979667284</v>
      </c>
      <c r="N20" s="8">
        <f t="shared" si="3"/>
        <v>5.2527033271719037E-2</v>
      </c>
    </row>
    <row r="21" spans="1:14" x14ac:dyDescent="0.25">
      <c r="A21" s="5" t="s">
        <v>38</v>
      </c>
      <c r="B21" s="6" t="s">
        <v>25</v>
      </c>
      <c r="C21" s="6" t="s">
        <v>19</v>
      </c>
      <c r="D21" s="18">
        <v>20</v>
      </c>
      <c r="E21" s="5" t="s">
        <v>27</v>
      </c>
      <c r="F21" s="17">
        <f>SUM('[7]E.P.AGREGADA ACUMULADA'!T17)</f>
        <v>100000000</v>
      </c>
      <c r="G21" s="17">
        <f>SUM('[7]E.P.AGREGADA ACUMULADA'!V17)</f>
        <v>100000000</v>
      </c>
      <c r="H21" s="17">
        <f>SUM('[7]E.P.AGREGADA ACUMULADA'!W17)</f>
        <v>0</v>
      </c>
      <c r="I21" s="17">
        <f>SUM('[7]E.P.AGREGADA ACUMULADA'!X17)</f>
        <v>100000000</v>
      </c>
      <c r="J21" s="17">
        <f>SUM('[7]E.P.AGREGADA ACUMULADA'!Y17)</f>
        <v>50816000</v>
      </c>
      <c r="K21" s="17">
        <f>SUM('[7]E.P.AGREGADA ACUMULADA'!AA17)</f>
        <v>50816000</v>
      </c>
      <c r="L21" s="8">
        <f t="shared" si="1"/>
        <v>1</v>
      </c>
      <c r="M21" s="8">
        <f t="shared" si="2"/>
        <v>0.50815999999999995</v>
      </c>
      <c r="N21" s="8">
        <f t="shared" si="3"/>
        <v>0.50815999999999995</v>
      </c>
    </row>
    <row r="22" spans="1:14" ht="22.5" x14ac:dyDescent="0.25">
      <c r="A22" s="5" t="s">
        <v>39</v>
      </c>
      <c r="B22" s="6" t="s">
        <v>18</v>
      </c>
      <c r="C22" s="6" t="s">
        <v>40</v>
      </c>
      <c r="D22" s="18">
        <v>11</v>
      </c>
      <c r="E22" s="5" t="s">
        <v>41</v>
      </c>
      <c r="F22" s="17">
        <f>SUM('[7]E.P.AGREGADA ACUMULADA'!T19)</f>
        <v>625300000</v>
      </c>
      <c r="G22" s="17">
        <f>SUM('[7]E.P.AGREGADA ACUMULADA'!V19)</f>
        <v>0</v>
      </c>
      <c r="H22" s="17">
        <f>SUM('[7]E.P.AGREGADA ACUMULADA'!W19)</f>
        <v>625300000</v>
      </c>
      <c r="I22" s="17">
        <f>SUM('[7]E.P.AGREGADA ACUMULADA'!X19)</f>
        <v>0</v>
      </c>
      <c r="J22" s="17">
        <f>SUM('[7]E.P.AGREGADA ACUMULADA'!Y19)</f>
        <v>0</v>
      </c>
      <c r="K22" s="17">
        <f>SUM('[7]E.P.AGREGADA ACUMULADA'!AA19)</f>
        <v>0</v>
      </c>
      <c r="L22" s="8">
        <f t="shared" si="1"/>
        <v>0</v>
      </c>
      <c r="M22" s="8">
        <f t="shared" si="2"/>
        <v>0</v>
      </c>
      <c r="N22" s="8">
        <f t="shared" si="3"/>
        <v>0</v>
      </c>
    </row>
    <row r="23" spans="1:14" ht="22.5" x14ac:dyDescent="0.25">
      <c r="A23" s="5" t="s">
        <v>42</v>
      </c>
      <c r="B23" s="6" t="s">
        <v>18</v>
      </c>
      <c r="C23" s="6" t="s">
        <v>19</v>
      </c>
      <c r="D23" s="18">
        <v>10</v>
      </c>
      <c r="E23" s="5" t="s">
        <v>21</v>
      </c>
      <c r="F23" s="17">
        <f>'[7]E.P.AGREGADA ACUMULADA'!T18+'[7]E.P.AGREGADA ACUMULADA'!T20</f>
        <v>61800000</v>
      </c>
      <c r="G23" s="17">
        <f>'[7]E.P.AGREGADA ACUMULADA'!V18+'[7]E.P.AGREGADA ACUMULADA'!V20</f>
        <v>10300000</v>
      </c>
      <c r="H23" s="17">
        <f>'[7]E.P.AGREGADA ACUMULADA'!W18+'[7]E.P.AGREGADA ACUMULADA'!W20</f>
        <v>51500000</v>
      </c>
      <c r="I23" s="17">
        <f>'[7]E.P.AGREGADA ACUMULADA'!X18+'[7]E.P.AGREGADA ACUMULADA'!X20</f>
        <v>1000000</v>
      </c>
      <c r="J23" s="17">
        <f>'[7]E.P.AGREGADA ACUMULADA'!Y18+'[7]E.P.AGREGADA ACUMULADA'!Y20</f>
        <v>1000000</v>
      </c>
      <c r="K23" s="17">
        <f>'[7]E.P.AGREGADA ACUMULADA'!AA18+'[7]E.P.AGREGADA ACUMULADA'!AA20</f>
        <v>1000000</v>
      </c>
      <c r="L23" s="8">
        <f t="shared" si="1"/>
        <v>1.6181229773462782E-2</v>
      </c>
      <c r="M23" s="8">
        <f t="shared" si="2"/>
        <v>1.6181229773462782E-2</v>
      </c>
      <c r="N23" s="8">
        <f t="shared" si="3"/>
        <v>1.6181229773462782E-2</v>
      </c>
    </row>
    <row r="24" spans="1:14" ht="33.75" x14ac:dyDescent="0.25">
      <c r="A24" s="14" t="s">
        <v>43</v>
      </c>
      <c r="B24" s="15"/>
      <c r="C24" s="15"/>
      <c r="D24" s="15"/>
      <c r="E24" s="14"/>
      <c r="F24" s="16">
        <f t="shared" ref="F24:K24" si="11">SUM(F20:F23)</f>
        <v>895300000</v>
      </c>
      <c r="G24" s="16">
        <f t="shared" si="11"/>
        <v>218500000</v>
      </c>
      <c r="H24" s="16">
        <f t="shared" si="11"/>
        <v>676800000</v>
      </c>
      <c r="I24" s="16">
        <f t="shared" si="11"/>
        <v>135267125</v>
      </c>
      <c r="J24" s="16">
        <f t="shared" si="11"/>
        <v>86083125</v>
      </c>
      <c r="K24" s="16">
        <f t="shared" si="11"/>
        <v>57499425</v>
      </c>
      <c r="L24" s="12">
        <f t="shared" si="1"/>
        <v>0.15108580922595777</v>
      </c>
      <c r="M24" s="12">
        <f t="shared" si="2"/>
        <v>9.6150033508321228E-2</v>
      </c>
      <c r="N24" s="12">
        <f t="shared" si="3"/>
        <v>6.4223640120629963E-2</v>
      </c>
    </row>
    <row r="25" spans="1:14" x14ac:dyDescent="0.25">
      <c r="A25" s="19" t="s">
        <v>44</v>
      </c>
      <c r="B25" s="20" t="s">
        <v>18</v>
      </c>
      <c r="C25" s="20" t="s">
        <v>19</v>
      </c>
      <c r="D25" s="20" t="s">
        <v>23</v>
      </c>
      <c r="E25" s="19" t="s">
        <v>24</v>
      </c>
      <c r="F25" s="21">
        <f t="shared" ref="F25:K25" si="12">SUM(F26:F28)</f>
        <v>6000000000</v>
      </c>
      <c r="G25" s="21">
        <f t="shared" si="12"/>
        <v>3566104131</v>
      </c>
      <c r="H25" s="21">
        <f t="shared" si="12"/>
        <v>782001013</v>
      </c>
      <c r="I25" s="21">
        <f t="shared" si="12"/>
        <v>2261321300</v>
      </c>
      <c r="J25" s="21">
        <f t="shared" si="12"/>
        <v>0</v>
      </c>
      <c r="K25" s="21">
        <f t="shared" si="12"/>
        <v>0</v>
      </c>
      <c r="L25" s="8">
        <f t="shared" si="1"/>
        <v>0.37688688333333331</v>
      </c>
      <c r="M25" s="8">
        <f t="shared" si="2"/>
        <v>0</v>
      </c>
      <c r="N25" s="8">
        <f t="shared" si="3"/>
        <v>0</v>
      </c>
    </row>
    <row r="26" spans="1:14" ht="33.75" x14ac:dyDescent="0.25">
      <c r="A26" s="5" t="s">
        <v>45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SUM('[7]E.P.AGREGADA ACUMULADA'!T21)</f>
        <v>825104132</v>
      </c>
      <c r="G26" s="13">
        <f>SUM('[7]E.P.AGREGADA ACUMULADA'!V21)</f>
        <v>825104131</v>
      </c>
      <c r="H26" s="13">
        <f>SUM('[7]E.P.AGREGADA ACUMULADA'!W21)</f>
        <v>1</v>
      </c>
      <c r="I26" s="13">
        <f>SUM('[7]E.P.AGREGADA ACUMULADA'!X21)</f>
        <v>0</v>
      </c>
      <c r="J26" s="13">
        <f>SUM('[7]E.P.AGREGADA ACUMULADA'!Y21)</f>
        <v>0</v>
      </c>
      <c r="K26" s="13">
        <f>SUM('[7]E.P.AGREGADA ACUMULADA'!AA21)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56.25" x14ac:dyDescent="0.25">
      <c r="A27" s="5" t="s">
        <v>48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SUM('[7]E.P.AGREGADA ACUMULADA'!T22)</f>
        <v>1651894856</v>
      </c>
      <c r="G27" s="13">
        <f>SUM('[7]E.P.AGREGADA ACUMULADA'!V22)</f>
        <v>0</v>
      </c>
      <c r="H27" s="13">
        <f>SUM('[7]E.P.AGREGADA ACUMULADA'!W22)</f>
        <v>0</v>
      </c>
      <c r="I27" s="13">
        <f>SUM('[7]E.P.AGREGADA ACUMULADA'!X22)</f>
        <v>0</v>
      </c>
      <c r="J27" s="13">
        <f>SUM('[7]E.P.AGREGADA ACUMULADA'!Y22)</f>
        <v>0</v>
      </c>
      <c r="K27" s="13">
        <f>SUM('[7]E.P.AGREGADA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ht="45" x14ac:dyDescent="0.25">
      <c r="A28" s="5" t="s">
        <v>47</v>
      </c>
      <c r="B28" s="6" t="s">
        <v>18</v>
      </c>
      <c r="C28" s="6" t="s">
        <v>19</v>
      </c>
      <c r="D28" s="18">
        <v>11</v>
      </c>
      <c r="E28" s="5" t="s">
        <v>24</v>
      </c>
      <c r="F28" s="13">
        <f>SUM('[7]E.P.AGREGADA ACUMULADA'!T23)</f>
        <v>3523001012</v>
      </c>
      <c r="G28" s="13">
        <f>SUM('[7]E.P.AGREGADA ACUMULADA'!V23)</f>
        <v>2741000000</v>
      </c>
      <c r="H28" s="13">
        <f>SUM('[7]E.P.AGREGADA ACUMULADA'!W23)</f>
        <v>782001012</v>
      </c>
      <c r="I28" s="13">
        <f>SUM('[7]E.P.AGREGADA ACUMULADA'!X23)</f>
        <v>2261321300</v>
      </c>
      <c r="J28" s="13">
        <f>SUM('[7]E.P.AGREGADA ACUMULADA'!Y23)</f>
        <v>0</v>
      </c>
      <c r="K28" s="13">
        <f>SUM('[7]E.P.AGREGADA ACUMULADA'!AA23)</f>
        <v>0</v>
      </c>
      <c r="L28" s="8">
        <f t="shared" si="1"/>
        <v>0.64187358797159499</v>
      </c>
      <c r="M28" s="8">
        <f t="shared" si="2"/>
        <v>0</v>
      </c>
      <c r="N28" s="8">
        <f t="shared" si="3"/>
        <v>0</v>
      </c>
    </row>
    <row r="29" spans="1:14" x14ac:dyDescent="0.25">
      <c r="A29" s="33" t="s">
        <v>46</v>
      </c>
      <c r="B29" s="33"/>
      <c r="C29" s="33"/>
      <c r="D29" s="33"/>
      <c r="E29" s="33"/>
      <c r="F29" s="22">
        <f t="shared" ref="F29:K29" si="13">F8+F25</f>
        <v>939365926632</v>
      </c>
      <c r="G29" s="22">
        <f t="shared" si="13"/>
        <v>923737977531.27002</v>
      </c>
      <c r="H29" s="22">
        <f t="shared" si="13"/>
        <v>13649642244.73</v>
      </c>
      <c r="I29" s="22">
        <f t="shared" si="13"/>
        <v>760149665721.6001</v>
      </c>
      <c r="J29" s="22">
        <f t="shared" si="13"/>
        <v>348672921648.97998</v>
      </c>
      <c r="K29" s="22">
        <f t="shared" si="13"/>
        <v>346632583829.57996</v>
      </c>
      <c r="L29" s="12">
        <f t="shared" si="1"/>
        <v>0.80921571048147189</v>
      </c>
      <c r="M29" s="12">
        <f t="shared" si="2"/>
        <v>0.37117901742413728</v>
      </c>
      <c r="N29" s="12">
        <f t="shared" si="3"/>
        <v>0.36900698013647937</v>
      </c>
    </row>
    <row r="30" spans="1:14" x14ac:dyDescent="0.25">
      <c r="F30" s="23"/>
      <c r="G30" s="24"/>
      <c r="H30" s="25"/>
      <c r="I30" s="24"/>
      <c r="K30" s="23"/>
      <c r="L30" s="26"/>
    </row>
    <row r="31" spans="1:14" x14ac:dyDescent="0.25">
      <c r="A31" s="27"/>
      <c r="F31" s="28"/>
      <c r="G31" s="29"/>
      <c r="H31" s="24"/>
      <c r="I31" s="23"/>
      <c r="J31" s="30"/>
      <c r="K31" s="23"/>
      <c r="L31" s="31"/>
    </row>
    <row r="32" spans="1:14" x14ac:dyDescent="0.25">
      <c r="F32" s="32"/>
      <c r="I32" s="23"/>
    </row>
    <row r="33" spans="6:11" x14ac:dyDescent="0.25">
      <c r="F33" s="32"/>
      <c r="I33" s="23"/>
      <c r="K33" s="23"/>
    </row>
    <row r="34" spans="6:11" x14ac:dyDescent="0.25">
      <c r="F34" s="32"/>
      <c r="G34" s="24"/>
      <c r="I34" s="24"/>
    </row>
    <row r="35" spans="6:11" x14ac:dyDescent="0.25">
      <c r="I35" s="23"/>
    </row>
    <row r="36" spans="6:11" x14ac:dyDescent="0.25">
      <c r="I36" s="24"/>
      <c r="K36" s="23"/>
    </row>
  </sheetData>
  <mergeCells count="6">
    <mergeCell ref="A29:E29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A7C67F5CD87F4D8BEA9A75B87D745C" ma:contentTypeVersion="12" ma:contentTypeDescription="Crear nuevo documento." ma:contentTypeScope="" ma:versionID="656ac328682a772560b6f1401faac570">
  <xsd:schema xmlns:xsd="http://www.w3.org/2001/XMLSchema" xmlns:xs="http://www.w3.org/2001/XMLSchema" xmlns:p="http://schemas.microsoft.com/office/2006/metadata/properties" xmlns:ns3="04a563a9-b0e3-4f45-818e-34ae10b7b127" xmlns:ns4="8cc26445-858b-4dff-befd-5cd222f1abbd" targetNamespace="http://schemas.microsoft.com/office/2006/metadata/properties" ma:root="true" ma:fieldsID="d056a47433956bd2e1570ce20461a61d" ns3:_="" ns4:_="">
    <xsd:import namespace="04a563a9-b0e3-4f45-818e-34ae10b7b127"/>
    <xsd:import namespace="8cc26445-858b-4dff-befd-5cd222f1abb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563a9-b0e3-4f45-818e-34ae10b7b1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26445-858b-4dff-befd-5cd222f1ab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3B48B4-3A86-486A-91F1-2D08F8B54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563a9-b0e3-4f45-818e-34ae10b7b127"/>
    <ds:schemaRef ds:uri="8cc26445-858b-4dff-befd-5cd222f1ab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597AF-60F6-4985-BF5C-7990211FAE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B1571-8F74-4FD0-88B1-582B5DC2E9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EJECUCION A ENERO-2020</vt:lpstr>
      <vt:lpstr>EJECUCION A FEBRERO-2020</vt:lpstr>
      <vt:lpstr>EJECUCION A MARZO-2020</vt:lpstr>
      <vt:lpstr>EJECUCION A ABRIL-2020</vt:lpstr>
      <vt:lpstr>EJECUCION A MAYO-2020</vt:lpstr>
      <vt:lpstr>EJECUCION A JUNIO-2020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USUARIO</cp:lastModifiedBy>
  <dcterms:created xsi:type="dcterms:W3CDTF">2020-03-02T19:35:04Z</dcterms:created>
  <dcterms:modified xsi:type="dcterms:W3CDTF">2020-07-15T15:01:40Z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0x010100B9A7C67F5CD87F4D8BEA9A75B87D745C</vt:lpwstr>
  </property>
</Properties>
</file>