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wek\OneDrive\Documentos\TRABAJO VIRTUAL VANESSA\CALIDAD\INDICADORES\2021\NOVIEMBRE\"/>
    </mc:Choice>
  </mc:AlternateContent>
  <bookViews>
    <workbookView xWindow="0" yWindow="0" windowWidth="20490" windowHeight="7665"/>
  </bookViews>
  <sheets>
    <sheet name="EJECUCION A 30 NOVIEMBRE 2021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N26" i="1" s="1"/>
  <c r="J26" i="1"/>
  <c r="M26" i="1" s="1"/>
  <c r="I26" i="1"/>
  <c r="H26" i="1"/>
  <c r="G26" i="1"/>
  <c r="F26" i="1"/>
  <c r="K25" i="1"/>
  <c r="J25" i="1"/>
  <c r="J23" i="1" s="1"/>
  <c r="I25" i="1"/>
  <c r="H25" i="1"/>
  <c r="G25" i="1"/>
  <c r="F25" i="1"/>
  <c r="F23" i="1" s="1"/>
  <c r="M24" i="1"/>
  <c r="K24" i="1"/>
  <c r="N24" i="1" s="1"/>
  <c r="J24" i="1"/>
  <c r="I24" i="1"/>
  <c r="L24" i="1" s="1"/>
  <c r="H24" i="1"/>
  <c r="G24" i="1"/>
  <c r="G23" i="1" s="1"/>
  <c r="F24" i="1"/>
  <c r="H23" i="1"/>
  <c r="I22" i="1"/>
  <c r="K21" i="1"/>
  <c r="J21" i="1"/>
  <c r="M21" i="1" s="1"/>
  <c r="I21" i="1"/>
  <c r="H21" i="1"/>
  <c r="G21" i="1"/>
  <c r="F21" i="1"/>
  <c r="L21" i="1" s="1"/>
  <c r="M20" i="1"/>
  <c r="K20" i="1"/>
  <c r="N20" i="1" s="1"/>
  <c r="J20" i="1"/>
  <c r="I20" i="1"/>
  <c r="L20" i="1" s="1"/>
  <c r="H20" i="1"/>
  <c r="G20" i="1"/>
  <c r="G6" i="1" s="1"/>
  <c r="F20" i="1"/>
  <c r="L19" i="1"/>
  <c r="K19" i="1"/>
  <c r="J19" i="1"/>
  <c r="J22" i="1" s="1"/>
  <c r="I19" i="1"/>
  <c r="H19" i="1"/>
  <c r="H22" i="1" s="1"/>
  <c r="G19" i="1"/>
  <c r="F19" i="1"/>
  <c r="N19" i="1" s="1"/>
  <c r="K18" i="1"/>
  <c r="I18" i="1"/>
  <c r="G18" i="1"/>
  <c r="K17" i="1"/>
  <c r="J17" i="1"/>
  <c r="M17" i="1" s="1"/>
  <c r="I17" i="1"/>
  <c r="H17" i="1"/>
  <c r="H18" i="1" s="1"/>
  <c r="G17" i="1"/>
  <c r="F17" i="1"/>
  <c r="F7" i="1" s="1"/>
  <c r="K16" i="1"/>
  <c r="N16" i="1" s="1"/>
  <c r="G16" i="1"/>
  <c r="L15" i="1"/>
  <c r="K15" i="1"/>
  <c r="J15" i="1"/>
  <c r="M15" i="1" s="1"/>
  <c r="I15" i="1"/>
  <c r="H15" i="1"/>
  <c r="G15" i="1"/>
  <c r="F15" i="1"/>
  <c r="N15" i="1" s="1"/>
  <c r="M14" i="1"/>
  <c r="K14" i="1"/>
  <c r="N14" i="1" s="1"/>
  <c r="J14" i="1"/>
  <c r="J16" i="1" s="1"/>
  <c r="I14" i="1"/>
  <c r="L14" i="1" s="1"/>
  <c r="H14" i="1"/>
  <c r="H16" i="1" s="1"/>
  <c r="G14" i="1"/>
  <c r="F14" i="1"/>
  <c r="F16" i="1" s="1"/>
  <c r="J13" i="1"/>
  <c r="M13" i="1" s="1"/>
  <c r="F13" i="1"/>
  <c r="M12" i="1"/>
  <c r="K12" i="1"/>
  <c r="N12" i="1" s="1"/>
  <c r="J12" i="1"/>
  <c r="I12" i="1"/>
  <c r="I5" i="1" s="1"/>
  <c r="H12" i="1"/>
  <c r="G12" i="1"/>
  <c r="G5" i="1" s="1"/>
  <c r="G8" i="1" s="1"/>
  <c r="G27" i="1" s="1"/>
  <c r="F12" i="1"/>
  <c r="L11" i="1"/>
  <c r="K11" i="1"/>
  <c r="K13" i="1" s="1"/>
  <c r="N13" i="1" s="1"/>
  <c r="J11" i="1"/>
  <c r="M11" i="1" s="1"/>
  <c r="I11" i="1"/>
  <c r="I13" i="1" s="1"/>
  <c r="L13" i="1" s="1"/>
  <c r="H11" i="1"/>
  <c r="H5" i="1" s="1"/>
  <c r="H8" i="1" s="1"/>
  <c r="H27" i="1" s="1"/>
  <c r="G11" i="1"/>
  <c r="G13" i="1" s="1"/>
  <c r="F11" i="1"/>
  <c r="N11" i="1" s="1"/>
  <c r="K10" i="1"/>
  <c r="I10" i="1"/>
  <c r="G10" i="1"/>
  <c r="K9" i="1"/>
  <c r="J9" i="1"/>
  <c r="M9" i="1" s="1"/>
  <c r="I9" i="1"/>
  <c r="H9" i="1"/>
  <c r="H10" i="1" s="1"/>
  <c r="G9" i="1"/>
  <c r="F9" i="1"/>
  <c r="L9" i="1" s="1"/>
  <c r="K7" i="1"/>
  <c r="I7" i="1"/>
  <c r="H7" i="1"/>
  <c r="G7" i="1"/>
  <c r="M6" i="1"/>
  <c r="J6" i="1"/>
  <c r="I6" i="1"/>
  <c r="L6" i="1" s="1"/>
  <c r="H6" i="1"/>
  <c r="F6" i="1"/>
  <c r="J5" i="1"/>
  <c r="F5" i="1"/>
  <c r="F8" i="1" s="1"/>
  <c r="F27" i="1" s="1"/>
  <c r="M16" i="1" l="1"/>
  <c r="L7" i="1"/>
  <c r="N7" i="1"/>
  <c r="N10" i="1"/>
  <c r="I8" i="1"/>
  <c r="L5" i="1"/>
  <c r="M23" i="1"/>
  <c r="N9" i="1"/>
  <c r="N17" i="1"/>
  <c r="N21" i="1"/>
  <c r="K5" i="1"/>
  <c r="F10" i="1"/>
  <c r="L10" i="1" s="1"/>
  <c r="J10" i="1"/>
  <c r="L12" i="1"/>
  <c r="F18" i="1"/>
  <c r="L18" i="1" s="1"/>
  <c r="J18" i="1"/>
  <c r="M18" i="1" s="1"/>
  <c r="M19" i="1"/>
  <c r="F22" i="1"/>
  <c r="M22" i="1" s="1"/>
  <c r="I23" i="1"/>
  <c r="L23" i="1" s="1"/>
  <c r="H13" i="1"/>
  <c r="I16" i="1"/>
  <c r="L16" i="1" s="1"/>
  <c r="L17" i="1"/>
  <c r="G22" i="1"/>
  <c r="K22" i="1"/>
  <c r="K6" i="1"/>
  <c r="N6" i="1" s="1"/>
  <c r="J7" i="1"/>
  <c r="M7" i="1" s="1"/>
  <c r="M5" i="1"/>
  <c r="K23" i="1"/>
  <c r="N23" i="1" s="1"/>
  <c r="M10" i="1" l="1"/>
  <c r="I27" i="1"/>
  <c r="L27" i="1" s="1"/>
  <c r="L8" i="1"/>
  <c r="L22" i="1"/>
  <c r="N22" i="1"/>
  <c r="K8" i="1"/>
  <c r="N5" i="1"/>
  <c r="J8" i="1"/>
  <c r="N18" i="1"/>
  <c r="J27" i="1" l="1"/>
  <c r="M27" i="1" s="1"/>
  <c r="M8" i="1"/>
  <c r="N8" i="1"/>
  <c r="K27" i="1"/>
  <c r="N27" i="1" s="1"/>
</calcChain>
</file>

<file path=xl/sharedStrings.xml><?xml version="1.0" encoding="utf-8"?>
<sst xmlns="http://schemas.openxmlformats.org/spreadsheetml/2006/main" count="100" uniqueCount="51">
  <si>
    <t>UNIDAD NACIONAL DE PROTECCION - UNP EJECUCION A NOVIEMBRE 30 DE 2021</t>
  </si>
  <si>
    <t>UNIDAD EJECUTORA: 37-08-00  MES: NOVIEMBRE 30 DE 2021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</si>
  <si>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</si>
  <si>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</si>
  <si>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</si>
  <si>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</si>
  <si>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</si>
  <si>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</si>
  <si>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</si>
  <si>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</si>
  <si>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</si>
  <si>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</si>
  <si>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</si>
  <si>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</si>
  <si>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</si>
  <si>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</si>
  <si>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</si>
  <si>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</si>
  <si>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</si>
  <si>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</si>
  <si>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</si>
  <si>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</si>
  <si>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</si>
  <si>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</si>
  <si>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</si>
  <si>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</si>
  <si>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</si>
  <si>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</si>
  <si>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</si>
  <si>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</si>
  <si>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</si>
  <si>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</si>
  <si>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</si>
  <si>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</si>
  <si>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</si>
  <si>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</si>
  <si>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</si>
  <si>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</si>
  <si>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</si>
  <si>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</si>
  <si>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</si>
  <si>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</si>
  <si>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</si>
  <si>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</si>
  <si>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</si>
  <si>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</si>
  <si>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</si>
  <si>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 PROTECCION INDIVIDUAL DE LA UNIDAD NACIONAL DE PROTECCION  A  NIVEL    NACIONAL-[PREVIO CONCEPTO DNP]</t>
  </si>
  <si>
    <t>IMPLEMENTACION DE LA RUTA DE PROTECCION COLECTIVA DE LA UNP A NIVEL NACIONAL</t>
  </si>
  <si>
    <t>MODERNIZACIÓN DEL SISTEMA DE GESTIÓN DOCUMENTAL EN LA UNP A NIVEL   NACIONAL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</si>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</sst>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4" fontId="3" fillId="2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164" fontId="10" fillId="2" borderId="5" xfId="2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top" wrapText="1" readingOrder="1"/>
    </xf>
    <xf numFmtId="164" fontId="10" fillId="8" borderId="5" xfId="2" applyFont="1" applyFill="1" applyBorder="1" applyAlignment="1">
      <alignment vertical="top" wrapText="1" readingOrder="1"/>
    </xf>
    <xf numFmtId="164" fontId="4" fillId="0" borderId="0" xfId="2" applyFont="1" applyFill="1" applyBorder="1"/>
    <xf numFmtId="164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 applyFill="1" applyBorder="1"/>
    <xf numFmtId="10" fontId="4" fillId="0" borderId="0" xfId="1" applyNumberFormat="1" applyFont="1" applyFill="1" applyBorder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/>
    <cellStyle name="Millares 4 7 2 7 5 2 2 2" xfId="2"/>
    <cellStyle name="Normal" xfId="0" builtinId="0"/>
    <cellStyle name="Normal 2 4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NOVIEMBRE-2021\E.P.%20AGREGADA%20A%2030%20NOVIEMBRE%20DE%202021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SEPTIEMBRE-2021\E.P.%20AGREGADA%20A%2030%20SEPTIEMBRE%20DE%202021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JECUCION A 30 NOVIEMBRE 2021"/>
    </sheetNames>
    <sheetDataSet>
      <sheetData sheetId="0">
        <row r="5">
          <cell r="T5">
            <v>66701200000</v>
          </cell>
          <cell r="V5">
            <v>66701200000</v>
          </cell>
          <cell r="W5">
            <v>0</v>
          </cell>
          <cell r="X5">
            <v>58960362536.849998</v>
          </cell>
          <cell r="Y5">
            <v>58933876253.440002</v>
          </cell>
          <cell r="AA5">
            <v>58932293815.440002</v>
          </cell>
        </row>
        <row r="6">
          <cell r="T6">
            <v>28999300000</v>
          </cell>
          <cell r="V6">
            <v>28999300000</v>
          </cell>
          <cell r="W6">
            <v>0</v>
          </cell>
          <cell r="X6">
            <v>23703616871</v>
          </cell>
          <cell r="Y6">
            <v>23682530929</v>
          </cell>
          <cell r="AA6">
            <v>23678597466</v>
          </cell>
        </row>
        <row r="7">
          <cell r="T7">
            <v>6237900000</v>
          </cell>
          <cell r="V7">
            <v>6237899990</v>
          </cell>
          <cell r="W7">
            <v>10</v>
          </cell>
          <cell r="X7">
            <v>5265339426</v>
          </cell>
          <cell r="Y7">
            <v>5255158562.6899996</v>
          </cell>
          <cell r="AA7">
            <v>5253356263.6899996</v>
          </cell>
        </row>
        <row r="8">
          <cell r="T8">
            <v>4388916102</v>
          </cell>
          <cell r="V8">
            <v>4388916102</v>
          </cell>
          <cell r="W8">
            <v>0</v>
          </cell>
          <cell r="X8">
            <v>3775132771</v>
          </cell>
          <cell r="Y8">
            <v>2240794999.7399998</v>
          </cell>
          <cell r="AA8">
            <v>2240794999.7399998</v>
          </cell>
        </row>
        <row r="9">
          <cell r="T9">
            <v>972060896441</v>
          </cell>
          <cell r="V9">
            <v>967100454039.33997</v>
          </cell>
          <cell r="W9">
            <v>4960442401.6599998</v>
          </cell>
          <cell r="X9">
            <v>856186424113.80005</v>
          </cell>
          <cell r="Y9">
            <v>683308547234.78003</v>
          </cell>
          <cell r="AA9">
            <v>670513758284.57996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255804880</v>
          </cell>
          <cell r="Y11">
            <v>221204819</v>
          </cell>
          <cell r="AA11">
            <v>221204819</v>
          </cell>
        </row>
        <row r="12">
          <cell r="T12">
            <v>12711116128</v>
          </cell>
          <cell r="V12">
            <v>12711116128</v>
          </cell>
          <cell r="W12">
            <v>0</v>
          </cell>
          <cell r="X12">
            <v>9890944837</v>
          </cell>
          <cell r="Y12">
            <v>6815377823.6000004</v>
          </cell>
          <cell r="AA12">
            <v>6815377823.6000004</v>
          </cell>
        </row>
        <row r="13">
          <cell r="T13">
            <v>8542600000</v>
          </cell>
          <cell r="V13">
            <v>8542600000</v>
          </cell>
          <cell r="W13">
            <v>0</v>
          </cell>
          <cell r="X13">
            <v>8044563656</v>
          </cell>
          <cell r="Y13">
            <v>8044563655</v>
          </cell>
          <cell r="AA13">
            <v>8044563655</v>
          </cell>
        </row>
        <row r="14">
          <cell r="T14">
            <v>14008820000</v>
          </cell>
          <cell r="V14">
            <v>14008820000</v>
          </cell>
          <cell r="W14">
            <v>0</v>
          </cell>
          <cell r="X14">
            <v>11003246319</v>
          </cell>
          <cell r="Y14">
            <v>9906655437</v>
          </cell>
          <cell r="AA14">
            <v>9906655437</v>
          </cell>
        </row>
        <row r="15">
          <cell r="T15">
            <v>131144217016</v>
          </cell>
          <cell r="V15">
            <v>131144217016</v>
          </cell>
          <cell r="W15">
            <v>0</v>
          </cell>
          <cell r="X15">
            <v>125220880346.86</v>
          </cell>
          <cell r="Y15">
            <v>99592333616.559998</v>
          </cell>
          <cell r="AA15">
            <v>99526741701.559998</v>
          </cell>
        </row>
        <row r="16">
          <cell r="T16">
            <v>1303184000</v>
          </cell>
          <cell r="V16">
            <v>1303184000</v>
          </cell>
          <cell r="W16">
            <v>0</v>
          </cell>
          <cell r="X16">
            <v>825959185.60000002</v>
          </cell>
          <cell r="Y16">
            <v>668261185.60000002</v>
          </cell>
          <cell r="AA16">
            <v>668261185.60000002</v>
          </cell>
        </row>
        <row r="17">
          <cell r="T17">
            <v>10700000</v>
          </cell>
          <cell r="V17">
            <v>10700000</v>
          </cell>
          <cell r="W17">
            <v>0</v>
          </cell>
          <cell r="X17">
            <v>1261271</v>
          </cell>
          <cell r="Y17">
            <v>1261271</v>
          </cell>
          <cell r="AA17">
            <v>1261271</v>
          </cell>
        </row>
        <row r="19">
          <cell r="T19">
            <v>1656167329</v>
          </cell>
          <cell r="V19">
            <v>1656167329</v>
          </cell>
          <cell r="W19">
            <v>0</v>
          </cell>
          <cell r="X19">
            <v>1656167329</v>
          </cell>
          <cell r="Y19">
            <v>1656167329</v>
          </cell>
          <cell r="AA19">
            <v>1656167329</v>
          </cell>
        </row>
        <row r="20">
          <cell r="T20">
            <v>644100000</v>
          </cell>
          <cell r="V20">
            <v>644100000</v>
          </cell>
          <cell r="W20">
            <v>0</v>
          </cell>
          <cell r="X20">
            <v>644100000</v>
          </cell>
          <cell r="Y20">
            <v>644100000</v>
          </cell>
          <cell r="AA20">
            <v>644100000</v>
          </cell>
        </row>
        <row r="21">
          <cell r="T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2000000000</v>
          </cell>
          <cell r="V22">
            <v>0</v>
          </cell>
          <cell r="W22">
            <v>2000000000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16000000000</v>
          </cell>
          <cell r="V23">
            <v>4000000000</v>
          </cell>
          <cell r="W23">
            <v>12000000000</v>
          </cell>
          <cell r="X23">
            <v>4000000000</v>
          </cell>
          <cell r="Y23">
            <v>844598794</v>
          </cell>
          <cell r="AA23">
            <v>844598794</v>
          </cell>
        </row>
        <row r="24">
          <cell r="T24">
            <v>3000000000</v>
          </cell>
          <cell r="V24">
            <v>2997830435</v>
          </cell>
          <cell r="W24">
            <v>2169565</v>
          </cell>
          <cell r="X24">
            <v>2996079371</v>
          </cell>
          <cell r="Y24">
            <v>2996079369</v>
          </cell>
          <cell r="AA24">
            <v>2996079369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0 SEPTIEMBRE 2021"/>
    </sheetNames>
    <sheetDataSet>
      <sheetData sheetId="0">
        <row r="5">
          <cell r="T5">
            <v>66701200000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Normal="100" workbookViewId="0">
      <selection activeCell="F27" sqref="F27"/>
    </sheetView>
  </sheetViews>
  <sheetFormatPr baseColWidth="10" defaultRowHeight="15" x14ac:dyDescent="0.25"/>
  <cols>
    <col min="1" max="1" width="26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5.2851562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F9+F11+F12+F14+F15+F19+F21</f>
        <v>1115294232671</v>
      </c>
      <c r="G5" s="18">
        <f t="shared" si="0"/>
        <v>1110333790259.3398</v>
      </c>
      <c r="H5" s="18">
        <f t="shared" si="0"/>
        <v>4960442411.6599998</v>
      </c>
      <c r="I5" s="18">
        <f t="shared" si="0"/>
        <v>977912655867.25</v>
      </c>
      <c r="J5" s="18">
        <f t="shared" si="0"/>
        <v>799078232170.84998</v>
      </c>
      <c r="K5" s="18">
        <f t="shared" si="0"/>
        <v>786276125020.6499</v>
      </c>
      <c r="L5" s="19">
        <f t="shared" ref="L5:L24" si="1">+I5/F5</f>
        <v>0.87682032886089878</v>
      </c>
      <c r="M5" s="19">
        <f t="shared" ref="M5:M24" si="2">+J5/F5</f>
        <v>0.71647302457321105</v>
      </c>
      <c r="N5" s="19">
        <f t="shared" ref="N5:N24" si="3">+K5/F5</f>
        <v>0.70499434318566323</v>
      </c>
    </row>
    <row r="6" spans="1:14" ht="15.75" customHeight="1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+F20</f>
        <v>2300267329</v>
      </c>
      <c r="G6" s="18">
        <f t="shared" si="4"/>
        <v>2300267329</v>
      </c>
      <c r="H6" s="18">
        <f t="shared" si="4"/>
        <v>0</v>
      </c>
      <c r="I6" s="18">
        <f t="shared" si="4"/>
        <v>2300267329</v>
      </c>
      <c r="J6" s="18">
        <f t="shared" si="4"/>
        <v>2300267329</v>
      </c>
      <c r="K6" s="18">
        <f t="shared" si="4"/>
        <v>2300267329</v>
      </c>
      <c r="L6" s="19">
        <f t="shared" si="1"/>
        <v>1</v>
      </c>
      <c r="M6" s="19">
        <f t="shared" si="2"/>
        <v>1</v>
      </c>
      <c r="N6" s="19">
        <f t="shared" si="3"/>
        <v>1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+F17</f>
        <v>131144217016</v>
      </c>
      <c r="G7" s="18">
        <f t="shared" si="5"/>
        <v>131144217016</v>
      </c>
      <c r="H7" s="18">
        <f t="shared" si="5"/>
        <v>0</v>
      </c>
      <c r="I7" s="18">
        <f t="shared" si="5"/>
        <v>125220880346.86</v>
      </c>
      <c r="J7" s="18">
        <f t="shared" si="5"/>
        <v>99592333616.559998</v>
      </c>
      <c r="K7" s="18">
        <f t="shared" si="5"/>
        <v>99526741701.559998</v>
      </c>
      <c r="L7" s="19">
        <f t="shared" si="1"/>
        <v>0.95483341313923642</v>
      </c>
      <c r="M7" s="19">
        <f t="shared" si="2"/>
        <v>0.75941079128490607</v>
      </c>
      <c r="N7" s="19">
        <f t="shared" si="3"/>
        <v>0.75891064025657673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1248738717016</v>
      </c>
      <c r="G8" s="21">
        <f t="shared" si="6"/>
        <v>1243778274604.3398</v>
      </c>
      <c r="H8" s="21">
        <f t="shared" si="6"/>
        <v>4960442411.6599998</v>
      </c>
      <c r="I8" s="21">
        <f t="shared" si="6"/>
        <v>1105433803543.1101</v>
      </c>
      <c r="J8" s="21">
        <f t="shared" si="6"/>
        <v>900970833116.40991</v>
      </c>
      <c r="K8" s="21">
        <f t="shared" si="6"/>
        <v>888103134051.20996</v>
      </c>
      <c r="L8" s="23">
        <f t="shared" si="1"/>
        <v>0.88524027362959246</v>
      </c>
      <c r="M8" s="23">
        <f t="shared" si="2"/>
        <v>0.72150468375752763</v>
      </c>
      <c r="N8" s="23">
        <f t="shared" si="3"/>
        <v>0.71120012693562595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SUM([1]Hoja1!T5:T7)</f>
        <v>101938400000</v>
      </c>
      <c r="G9" s="24">
        <f>SUM([1]Hoja1!V5:V7)</f>
        <v>101938399990</v>
      </c>
      <c r="H9" s="24">
        <f>SUM([1]Hoja1!W5:W7)</f>
        <v>10</v>
      </c>
      <c r="I9" s="24">
        <f>SUM([1]Hoja1!X5:X7)</f>
        <v>87929318833.850006</v>
      </c>
      <c r="J9" s="24">
        <f>SUM([1]Hoja1!Y5:Y7)</f>
        <v>87871565745.130005</v>
      </c>
      <c r="K9" s="24">
        <f>SUM([1]Hoja1!AA5:AA7)</f>
        <v>87864247545.130005</v>
      </c>
      <c r="L9" s="19">
        <f t="shared" si="1"/>
        <v>0.86257307191254728</v>
      </c>
      <c r="M9" s="19">
        <f t="shared" si="2"/>
        <v>0.86200652300928804</v>
      </c>
      <c r="N9" s="19">
        <f t="shared" si="3"/>
        <v>0.86193473259468467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101938400000</v>
      </c>
      <c r="G10" s="25">
        <f t="shared" si="7"/>
        <v>101938399990</v>
      </c>
      <c r="H10" s="25">
        <f t="shared" si="7"/>
        <v>10</v>
      </c>
      <c r="I10" s="25">
        <f t="shared" si="7"/>
        <v>87929318833.850006</v>
      </c>
      <c r="J10" s="25">
        <f t="shared" si="7"/>
        <v>87871565745.130005</v>
      </c>
      <c r="K10" s="25">
        <f t="shared" si="7"/>
        <v>87864247545.130005</v>
      </c>
      <c r="L10" s="23">
        <f t="shared" si="1"/>
        <v>0.86257307191254728</v>
      </c>
      <c r="M10" s="23">
        <f t="shared" si="2"/>
        <v>0.86200652300928804</v>
      </c>
      <c r="N10" s="23">
        <f t="shared" si="3"/>
        <v>0.86193473259468467</v>
      </c>
    </row>
    <row r="11" spans="1:14" ht="22.5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SUM([1]Hoja1!T8)</f>
        <v>4388916102</v>
      </c>
      <c r="G11" s="24">
        <f>SUM([1]Hoja1!V8)</f>
        <v>4388916102</v>
      </c>
      <c r="H11" s="24">
        <f>SUM([1]Hoja1!W8)</f>
        <v>0</v>
      </c>
      <c r="I11" s="24">
        <f>SUM([1]Hoja1!X8)</f>
        <v>3775132771</v>
      </c>
      <c r="J11" s="24">
        <f>SUM([1]Hoja1!Y8)</f>
        <v>2240794999.7399998</v>
      </c>
      <c r="K11" s="24">
        <f>SUM([1]Hoja1!AA8)</f>
        <v>2240794999.7399998</v>
      </c>
      <c r="L11" s="19">
        <f t="shared" si="1"/>
        <v>0.86015150056746292</v>
      </c>
      <c r="M11" s="19">
        <f t="shared" si="2"/>
        <v>0.51055772032618352</v>
      </c>
      <c r="N11" s="19">
        <f t="shared" si="3"/>
        <v>0.51055772032618352</v>
      </c>
    </row>
    <row r="12" spans="1:14" ht="22.5" x14ac:dyDescent="0.25">
      <c r="A12" s="16" t="s">
        <v>34</v>
      </c>
      <c r="B12" s="17" t="s">
        <v>20</v>
      </c>
      <c r="C12" s="17" t="s">
        <v>21</v>
      </c>
      <c r="D12" s="17" t="s">
        <v>22</v>
      </c>
      <c r="E12" s="16" t="s">
        <v>23</v>
      </c>
      <c r="F12" s="24">
        <f>SUM([1]Hoja1!T9)</f>
        <v>972060896441</v>
      </c>
      <c r="G12" s="24">
        <f>SUM([1]Hoja1!V9)</f>
        <v>967100454039.33997</v>
      </c>
      <c r="H12" s="24">
        <f>SUM([1]Hoja1!W9)</f>
        <v>4960442401.6599998</v>
      </c>
      <c r="I12" s="24">
        <f>SUM([1]Hoja1!X9)</f>
        <v>856186424113.80005</v>
      </c>
      <c r="J12" s="24">
        <f>SUM([1]Hoja1!Y9)</f>
        <v>683308547234.78003</v>
      </c>
      <c r="K12" s="24">
        <f>SUM([1]Hoja1!AA9)</f>
        <v>670513758284.57996</v>
      </c>
      <c r="L12" s="19">
        <f t="shared" si="1"/>
        <v>0.88079504817913123</v>
      </c>
      <c r="M12" s="19">
        <f t="shared" si="2"/>
        <v>0.70294829237198309</v>
      </c>
      <c r="N12" s="19">
        <f t="shared" si="3"/>
        <v>0.689785753896209</v>
      </c>
    </row>
    <row r="13" spans="1:14" ht="22.5" x14ac:dyDescent="0.25">
      <c r="A13" s="25" t="s">
        <v>35</v>
      </c>
      <c r="B13" s="26"/>
      <c r="C13" s="26"/>
      <c r="D13" s="26"/>
      <c r="E13" s="25"/>
      <c r="F13" s="25">
        <f t="shared" ref="F13:K13" si="8">SUM(F11:F12)</f>
        <v>976449812543</v>
      </c>
      <c r="G13" s="25">
        <f t="shared" si="8"/>
        <v>971489370141.33997</v>
      </c>
      <c r="H13" s="25">
        <f t="shared" si="8"/>
        <v>4960442401.6599998</v>
      </c>
      <c r="I13" s="25">
        <f t="shared" si="8"/>
        <v>859961556884.80005</v>
      </c>
      <c r="J13" s="25">
        <f t="shared" si="8"/>
        <v>685549342234.52002</v>
      </c>
      <c r="K13" s="25">
        <f t="shared" si="8"/>
        <v>672754553284.31995</v>
      </c>
      <c r="L13" s="23">
        <f t="shared" si="1"/>
        <v>0.88070226020646591</v>
      </c>
      <c r="M13" s="23">
        <f t="shared" si="2"/>
        <v>0.7020835412412253</v>
      </c>
      <c r="N13" s="23">
        <f t="shared" si="3"/>
        <v>0.68898016533204443</v>
      </c>
    </row>
    <row r="14" spans="1:14" x14ac:dyDescent="0.25">
      <c r="A14" s="16" t="s">
        <v>36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SUM([1]Hoja1!T13)</f>
        <v>8542600000</v>
      </c>
      <c r="G14" s="24">
        <f>SUM([1]Hoja1!V13)</f>
        <v>8542600000</v>
      </c>
      <c r="H14" s="24">
        <f>SUM([1]Hoja1!W13)</f>
        <v>0</v>
      </c>
      <c r="I14" s="24">
        <f>SUM([1]Hoja1!X13)</f>
        <v>8044563656</v>
      </c>
      <c r="J14" s="24">
        <f>SUM([1]Hoja1!Y13)</f>
        <v>8044563655</v>
      </c>
      <c r="K14" s="24">
        <f>SUM([1]Hoja1!AA13)</f>
        <v>8044563655</v>
      </c>
      <c r="L14" s="19">
        <f t="shared" si="1"/>
        <v>0.94169967644511043</v>
      </c>
      <c r="M14" s="19">
        <f t="shared" si="2"/>
        <v>0.94169967632804996</v>
      </c>
      <c r="N14" s="19">
        <f t="shared" si="3"/>
        <v>0.94169967632804996</v>
      </c>
    </row>
    <row r="15" spans="1:14" x14ac:dyDescent="0.25">
      <c r="A15" s="16" t="s">
        <v>36</v>
      </c>
      <c r="B15" s="17" t="s">
        <v>20</v>
      </c>
      <c r="C15" s="17" t="s">
        <v>21</v>
      </c>
      <c r="D15" s="17" t="s">
        <v>22</v>
      </c>
      <c r="E15" s="16" t="s">
        <v>23</v>
      </c>
      <c r="F15" s="24">
        <f>[1]Hoja1!T10+[1]Hoja1!T11+[1]Hoja1!T12+[1]Hoja1!T14</f>
        <v>27049536128</v>
      </c>
      <c r="G15" s="24">
        <f>[1]Hoja1!V10+[1]Hoja1!V11+[1]Hoja1!V12+[1]Hoja1!V14</f>
        <v>27049536128</v>
      </c>
      <c r="H15" s="24">
        <f>[1]Hoja1!W10+[1]Hoja1!W11+[1]Hoja1!W12+[1]Hoja1!W14</f>
        <v>0</v>
      </c>
      <c r="I15" s="24">
        <f>[1]Hoja1!X10+[1]Hoja1!X11+[1]Hoja1!X12+[1]Hoja1!X14</f>
        <v>21149996036</v>
      </c>
      <c r="J15" s="24">
        <f>[1]Hoja1!Y10+[1]Hoja1!Y11+[1]Hoja1!Y12+[1]Hoja1!Y14</f>
        <v>16943238079.6</v>
      </c>
      <c r="K15" s="24">
        <f>[1]Hoja1!AA10+[1]Hoja1!AA11+[1]Hoja1!AA12+[1]Hoja1!AA14</f>
        <v>16943238079.6</v>
      </c>
      <c r="L15" s="19">
        <f t="shared" si="1"/>
        <v>0.78189865940461867</v>
      </c>
      <c r="M15" s="19">
        <f t="shared" si="2"/>
        <v>0.62637813822106225</v>
      </c>
      <c r="N15" s="19">
        <f t="shared" si="3"/>
        <v>0.62637813822106225</v>
      </c>
    </row>
    <row r="16" spans="1:14" x14ac:dyDescent="0.25">
      <c r="A16" s="25" t="s">
        <v>37</v>
      </c>
      <c r="B16" s="26"/>
      <c r="C16" s="26"/>
      <c r="D16" s="26"/>
      <c r="E16" s="25"/>
      <c r="F16" s="27">
        <f t="shared" ref="F16:K16" si="9">SUM(F14:F15)</f>
        <v>35592136128</v>
      </c>
      <c r="G16" s="27">
        <f t="shared" si="9"/>
        <v>35592136128</v>
      </c>
      <c r="H16" s="27">
        <f t="shared" si="9"/>
        <v>0</v>
      </c>
      <c r="I16" s="27">
        <f t="shared" si="9"/>
        <v>29194559692</v>
      </c>
      <c r="J16" s="27">
        <f t="shared" si="9"/>
        <v>24987801734.599998</v>
      </c>
      <c r="K16" s="27">
        <f t="shared" si="9"/>
        <v>24987801734.599998</v>
      </c>
      <c r="L16" s="23">
        <f t="shared" si="1"/>
        <v>0.82025309149772874</v>
      </c>
      <c r="M16" s="23">
        <f t="shared" si="2"/>
        <v>0.70205962476476169</v>
      </c>
      <c r="N16" s="23">
        <f t="shared" si="3"/>
        <v>0.70205962476476169</v>
      </c>
    </row>
    <row r="17" spans="1:14" x14ac:dyDescent="0.25">
      <c r="A17" s="16" t="s">
        <v>38</v>
      </c>
      <c r="B17" s="17" t="s">
        <v>27</v>
      </c>
      <c r="C17" s="17" t="s">
        <v>21</v>
      </c>
      <c r="D17" s="17" t="s">
        <v>28</v>
      </c>
      <c r="E17" s="16" t="s">
        <v>29</v>
      </c>
      <c r="F17" s="28">
        <f>SUM([1]Hoja1!T15)</f>
        <v>131144217016</v>
      </c>
      <c r="G17" s="28">
        <f>SUM([1]Hoja1!V15)</f>
        <v>131144217016</v>
      </c>
      <c r="H17" s="28">
        <f>SUM([1]Hoja1!W15)</f>
        <v>0</v>
      </c>
      <c r="I17" s="28">
        <f>SUM([1]Hoja1!X15)</f>
        <v>125220880346.86</v>
      </c>
      <c r="J17" s="28">
        <f>SUM([1]Hoja1!Y15)</f>
        <v>99592333616.559998</v>
      </c>
      <c r="K17" s="28">
        <f>SUM([1]Hoja1!AA15)</f>
        <v>99526741701.559998</v>
      </c>
      <c r="L17" s="19">
        <f t="shared" si="1"/>
        <v>0.95483341313923642</v>
      </c>
      <c r="M17" s="19">
        <f t="shared" si="2"/>
        <v>0.75941079128490607</v>
      </c>
      <c r="N17" s="19">
        <f t="shared" si="3"/>
        <v>0.75891064025657673</v>
      </c>
    </row>
    <row r="18" spans="1:14" x14ac:dyDescent="0.25">
      <c r="A18" s="25" t="s">
        <v>39</v>
      </c>
      <c r="B18" s="26"/>
      <c r="C18" s="26"/>
      <c r="D18" s="26"/>
      <c r="E18" s="25"/>
      <c r="F18" s="27">
        <f t="shared" ref="F18:K18" si="10">SUM(F17)</f>
        <v>131144217016</v>
      </c>
      <c r="G18" s="27">
        <f t="shared" si="10"/>
        <v>131144217016</v>
      </c>
      <c r="H18" s="27">
        <f t="shared" si="10"/>
        <v>0</v>
      </c>
      <c r="I18" s="27">
        <f t="shared" si="10"/>
        <v>125220880346.86</v>
      </c>
      <c r="J18" s="27">
        <f t="shared" si="10"/>
        <v>99592333616.559998</v>
      </c>
      <c r="K18" s="27">
        <f t="shared" si="10"/>
        <v>99526741701.559998</v>
      </c>
      <c r="L18" s="23">
        <f t="shared" si="1"/>
        <v>0.95483341313923642</v>
      </c>
      <c r="M18" s="23">
        <f t="shared" si="2"/>
        <v>0.75941079128490607</v>
      </c>
      <c r="N18" s="23">
        <f t="shared" si="3"/>
        <v>0.75891064025657673</v>
      </c>
    </row>
    <row r="19" spans="1:14" x14ac:dyDescent="0.25">
      <c r="A19" s="16" t="s">
        <v>40</v>
      </c>
      <c r="B19" s="17" t="s">
        <v>20</v>
      </c>
      <c r="C19" s="17" t="s">
        <v>21</v>
      </c>
      <c r="D19" s="29">
        <v>10</v>
      </c>
      <c r="E19" s="16" t="s">
        <v>23</v>
      </c>
      <c r="F19" s="28">
        <f>SUM([1]Hoja1!T16)</f>
        <v>1303184000</v>
      </c>
      <c r="G19" s="28">
        <f>SUM([1]Hoja1!V16)</f>
        <v>1303184000</v>
      </c>
      <c r="H19" s="28">
        <f>SUM([1]Hoja1!W16)</f>
        <v>0</v>
      </c>
      <c r="I19" s="28">
        <f>SUM([1]Hoja1!X16)</f>
        <v>825959185.60000002</v>
      </c>
      <c r="J19" s="28">
        <f>SUM([1]Hoja1!Y16)</f>
        <v>668261185.60000002</v>
      </c>
      <c r="K19" s="28">
        <f>SUM([1]Hoja1!AA16)</f>
        <v>668261185.60000002</v>
      </c>
      <c r="L19" s="19">
        <f t="shared" si="1"/>
        <v>0.63380089503861314</v>
      </c>
      <c r="M19" s="19">
        <f t="shared" si="2"/>
        <v>0.51279112205183619</v>
      </c>
      <c r="N19" s="19">
        <f t="shared" si="3"/>
        <v>0.51279112205183619</v>
      </c>
    </row>
    <row r="20" spans="1:14" ht="22.5" x14ac:dyDescent="0.25">
      <c r="A20" s="16" t="s">
        <v>41</v>
      </c>
      <c r="B20" s="17" t="s">
        <v>20</v>
      </c>
      <c r="C20" s="17" t="s">
        <v>42</v>
      </c>
      <c r="D20" s="29">
        <v>11</v>
      </c>
      <c r="E20" s="16" t="s">
        <v>43</v>
      </c>
      <c r="F20" s="28">
        <f>SUM([1]Hoja1!T19:T20)</f>
        <v>2300267329</v>
      </c>
      <c r="G20" s="28">
        <f>SUM([1]Hoja1!V19:V20)</f>
        <v>2300267329</v>
      </c>
      <c r="H20" s="28">
        <f>SUM([1]Hoja1!W19:W20)</f>
        <v>0</v>
      </c>
      <c r="I20" s="28">
        <f>SUM([1]Hoja1!X19:X20)</f>
        <v>2300267329</v>
      </c>
      <c r="J20" s="28">
        <f>SUM([1]Hoja1!Y19:Y20)</f>
        <v>2300267329</v>
      </c>
      <c r="K20" s="28">
        <f>SUM([1]Hoja1!AA19:AA20)</f>
        <v>2300267329</v>
      </c>
      <c r="L20" s="19">
        <f t="shared" si="1"/>
        <v>1</v>
      </c>
      <c r="M20" s="19">
        <f t="shared" si="2"/>
        <v>1</v>
      </c>
      <c r="N20" s="19">
        <f t="shared" si="3"/>
        <v>1</v>
      </c>
    </row>
    <row r="21" spans="1:14" ht="22.5" x14ac:dyDescent="0.25">
      <c r="A21" s="16" t="s">
        <v>44</v>
      </c>
      <c r="B21" s="17" t="s">
        <v>20</v>
      </c>
      <c r="C21" s="17" t="s">
        <v>21</v>
      </c>
      <c r="D21" s="29">
        <v>10</v>
      </c>
      <c r="E21" s="16" t="s">
        <v>23</v>
      </c>
      <c r="F21" s="28">
        <f>[1]Hoja1!T17+[1]Hoja1!T21</f>
        <v>10700000</v>
      </c>
      <c r="G21" s="28">
        <f>[1]Hoja1!V17+[1]Hoja1!V21</f>
        <v>10700000</v>
      </c>
      <c r="H21" s="28">
        <f>[1]Hoja1!W17+[1]Hoja1!W21</f>
        <v>0</v>
      </c>
      <c r="I21" s="28">
        <f>[1]Hoja1!X17+[1]Hoja1!X21</f>
        <v>1261271</v>
      </c>
      <c r="J21" s="28">
        <f>[1]Hoja1!Y17+[1]Hoja1!Y21</f>
        <v>1261271</v>
      </c>
      <c r="K21" s="28">
        <f>[1]Hoja1!AA17+[1]Hoja1!AA21</f>
        <v>1261271</v>
      </c>
      <c r="L21" s="19">
        <f t="shared" si="1"/>
        <v>0.11787579439252337</v>
      </c>
      <c r="M21" s="19">
        <f t="shared" si="2"/>
        <v>0.11787579439252337</v>
      </c>
      <c r="N21" s="19">
        <f t="shared" si="3"/>
        <v>0.11787579439252337</v>
      </c>
    </row>
    <row r="22" spans="1:14" ht="33.75" x14ac:dyDescent="0.25">
      <c r="A22" s="25" t="s">
        <v>45</v>
      </c>
      <c r="B22" s="26"/>
      <c r="C22" s="26"/>
      <c r="D22" s="26"/>
      <c r="E22" s="25"/>
      <c r="F22" s="27">
        <f t="shared" ref="F22:K22" si="11">SUM(F19:F21)</f>
        <v>3614151329</v>
      </c>
      <c r="G22" s="27">
        <f t="shared" si="11"/>
        <v>3614151329</v>
      </c>
      <c r="H22" s="27">
        <f t="shared" si="11"/>
        <v>0</v>
      </c>
      <c r="I22" s="27">
        <f t="shared" si="11"/>
        <v>3127487785.5999999</v>
      </c>
      <c r="J22" s="27">
        <f t="shared" si="11"/>
        <v>2969789785.5999999</v>
      </c>
      <c r="K22" s="27">
        <f t="shared" si="11"/>
        <v>2969789785.5999999</v>
      </c>
      <c r="L22" s="23">
        <f t="shared" si="1"/>
        <v>0.86534500105321954</v>
      </c>
      <c r="M22" s="23">
        <f t="shared" si="2"/>
        <v>0.82171152097876088</v>
      </c>
      <c r="N22" s="23">
        <f t="shared" si="3"/>
        <v>0.82171152097876088</v>
      </c>
    </row>
    <row r="23" spans="1:14" x14ac:dyDescent="0.25">
      <c r="A23" s="30" t="s">
        <v>46</v>
      </c>
      <c r="B23" s="31" t="s">
        <v>20</v>
      </c>
      <c r="C23" s="31" t="s">
        <v>21</v>
      </c>
      <c r="D23" s="31" t="s">
        <v>25</v>
      </c>
      <c r="E23" s="30" t="s">
        <v>26</v>
      </c>
      <c r="F23" s="32">
        <f t="shared" ref="F23:K23" si="12">SUM(F24:F26)</f>
        <v>21000000000</v>
      </c>
      <c r="G23" s="32">
        <f t="shared" si="12"/>
        <v>6997830435</v>
      </c>
      <c r="H23" s="32">
        <f t="shared" si="12"/>
        <v>14002169565</v>
      </c>
      <c r="I23" s="32">
        <f t="shared" si="12"/>
        <v>6996079371</v>
      </c>
      <c r="J23" s="32">
        <f t="shared" si="12"/>
        <v>3840678163</v>
      </c>
      <c r="K23" s="32">
        <f t="shared" si="12"/>
        <v>3840678163</v>
      </c>
      <c r="L23" s="19">
        <f t="shared" si="1"/>
        <v>0.33314663671428574</v>
      </c>
      <c r="M23" s="19">
        <f t="shared" si="2"/>
        <v>0.18288943633333332</v>
      </c>
      <c r="N23" s="19">
        <f t="shared" si="3"/>
        <v>0.18288943633333332</v>
      </c>
    </row>
    <row r="24" spans="1:14" ht="56.25" x14ac:dyDescent="0.25">
      <c r="A24" s="16" t="s">
        <v>47</v>
      </c>
      <c r="B24" s="17" t="s">
        <v>20</v>
      </c>
      <c r="C24" s="17" t="s">
        <v>21</v>
      </c>
      <c r="D24" s="29">
        <v>11</v>
      </c>
      <c r="E24" s="16" t="s">
        <v>26</v>
      </c>
      <c r="F24" s="24">
        <f>SUM([1]Hoja1!T22)</f>
        <v>2000000000</v>
      </c>
      <c r="G24" s="24">
        <f>SUM([1]Hoja1!V22)</f>
        <v>0</v>
      </c>
      <c r="H24" s="24">
        <f>SUM([1]Hoja1!W22)</f>
        <v>2000000000</v>
      </c>
      <c r="I24" s="24">
        <f>SUM([1]Hoja1!X22)</f>
        <v>0</v>
      </c>
      <c r="J24" s="24">
        <f>SUM([1]Hoja1!Y22)</f>
        <v>0</v>
      </c>
      <c r="K24" s="24">
        <f>SUM([1]Hoja1!AA22)</f>
        <v>0</v>
      </c>
      <c r="L24" s="19">
        <f t="shared" si="1"/>
        <v>0</v>
      </c>
      <c r="M24" s="19">
        <f t="shared" si="2"/>
        <v>0</v>
      </c>
      <c r="N24" s="19">
        <f t="shared" si="3"/>
        <v>0</v>
      </c>
    </row>
    <row r="25" spans="1:14" ht="33.75" x14ac:dyDescent="0.25">
      <c r="A25" s="16" t="s">
        <v>48</v>
      </c>
      <c r="B25" s="17" t="s">
        <v>20</v>
      </c>
      <c r="C25" s="17" t="s">
        <v>21</v>
      </c>
      <c r="D25" s="29">
        <v>11</v>
      </c>
      <c r="E25" s="16" t="s">
        <v>26</v>
      </c>
      <c r="F25" s="24">
        <f>SUM([1]Hoja1!T23)</f>
        <v>16000000000</v>
      </c>
      <c r="G25" s="24">
        <f>SUM([1]Hoja1!V23)</f>
        <v>4000000000</v>
      </c>
      <c r="H25" s="24">
        <f>SUM([1]Hoja1!W23)</f>
        <v>12000000000</v>
      </c>
      <c r="I25" s="24">
        <f>SUM([1]Hoja1!X23)</f>
        <v>4000000000</v>
      </c>
      <c r="J25" s="24">
        <f>SUM([1]Hoja1!Y23)</f>
        <v>844598794</v>
      </c>
      <c r="K25" s="24">
        <f>SUM([1]Hoja1!AA23)</f>
        <v>844598794</v>
      </c>
      <c r="L25" s="19"/>
      <c r="M25" s="19"/>
      <c r="N25" s="19"/>
    </row>
    <row r="26" spans="1:14" ht="33.75" x14ac:dyDescent="0.25">
      <c r="A26" s="16" t="s">
        <v>49</v>
      </c>
      <c r="B26" s="17" t="s">
        <v>20</v>
      </c>
      <c r="C26" s="17" t="s">
        <v>21</v>
      </c>
      <c r="D26" s="29">
        <v>11</v>
      </c>
      <c r="E26" s="16" t="s">
        <v>26</v>
      </c>
      <c r="F26" s="24">
        <f>SUM([1]Hoja1!T24)</f>
        <v>3000000000</v>
      </c>
      <c r="G26" s="24">
        <f>SUM([1]Hoja1!V24)</f>
        <v>2997830435</v>
      </c>
      <c r="H26" s="24">
        <f>SUM([1]Hoja1!W24)</f>
        <v>2169565</v>
      </c>
      <c r="I26" s="24">
        <f>SUM([1]Hoja1!X24)</f>
        <v>2996079371</v>
      </c>
      <c r="J26" s="24">
        <f>SUM([1]Hoja1!Y24)</f>
        <v>2996079369</v>
      </c>
      <c r="K26" s="24">
        <f>SUM([1]Hoja1!AA24)</f>
        <v>2996079369</v>
      </c>
      <c r="L26" s="19">
        <f>+I26/F26</f>
        <v>0.99869312366666663</v>
      </c>
      <c r="M26" s="19">
        <f>+J26/F26</f>
        <v>0.99869312300000002</v>
      </c>
      <c r="N26" s="19">
        <f>+K26/F26</f>
        <v>0.99869312300000002</v>
      </c>
    </row>
    <row r="27" spans="1:14" x14ac:dyDescent="0.25">
      <c r="A27" s="33" t="s">
        <v>50</v>
      </c>
      <c r="B27" s="33"/>
      <c r="C27" s="33"/>
      <c r="D27" s="33"/>
      <c r="E27" s="33"/>
      <c r="F27" s="34">
        <f t="shared" ref="F27:J27" si="13">F8+F23</f>
        <v>1269738717016</v>
      </c>
      <c r="G27" s="34">
        <f t="shared" si="13"/>
        <v>1250776105039.3398</v>
      </c>
      <c r="H27" s="34">
        <f t="shared" si="13"/>
        <v>18962611976.66</v>
      </c>
      <c r="I27" s="34">
        <f t="shared" si="13"/>
        <v>1112429882914.1101</v>
      </c>
      <c r="J27" s="34">
        <f t="shared" si="13"/>
        <v>904811511279.40991</v>
      </c>
      <c r="K27" s="34">
        <f>K8+K23</f>
        <v>891943812214.20996</v>
      </c>
      <c r="L27" s="23">
        <f>+I27/F27</f>
        <v>0.87610928768748597</v>
      </c>
      <c r="M27" s="23">
        <f>+J27/F27</f>
        <v>0.71259661468447477</v>
      </c>
      <c r="N27" s="23">
        <f>+K27/F27</f>
        <v>0.70246248323462801</v>
      </c>
    </row>
    <row r="28" spans="1:14" x14ac:dyDescent="0.25">
      <c r="F28" s="35"/>
      <c r="G28" s="36"/>
      <c r="H28" s="37"/>
      <c r="I28" s="36"/>
      <c r="K28" s="35"/>
      <c r="L28" s="38"/>
    </row>
    <row r="29" spans="1:14" x14ac:dyDescent="0.25">
      <c r="A29" s="39"/>
      <c r="F29" s="40"/>
      <c r="G29" s="41"/>
      <c r="H29" s="36"/>
      <c r="I29" s="35"/>
      <c r="J29" s="42"/>
      <c r="K29" s="35"/>
      <c r="L29" s="43"/>
    </row>
    <row r="30" spans="1:14" x14ac:dyDescent="0.25">
      <c r="F30" s="44"/>
      <c r="I30" s="35"/>
    </row>
    <row r="31" spans="1:14" x14ac:dyDescent="0.25">
      <c r="F31" s="44"/>
      <c r="I31" s="35"/>
      <c r="K31" s="35"/>
    </row>
    <row r="32" spans="1:14" x14ac:dyDescent="0.25">
      <c r="F32" s="44"/>
      <c r="G32" s="36"/>
      <c r="I32" s="36"/>
    </row>
    <row r="33" spans="9:11" x14ac:dyDescent="0.25">
      <c r="I33" s="35"/>
    </row>
    <row r="34" spans="9:11" x14ac:dyDescent="0.25">
      <c r="I34" s="36"/>
      <c r="K34" s="35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NOVIEMBRE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Omar Diaz</cp:lastModifiedBy>
  <dcterms:created xsi:type="dcterms:W3CDTF">2022-01-17T17:12:56Z</dcterms:created>
  <dcterms:modified xsi:type="dcterms:W3CDTF">2022-01-17T17:13:37Z</dcterms:modified>
</cp:coreProperties>
</file>