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SEPTIEMBRE 2022\"/>
    </mc:Choice>
  </mc:AlternateContent>
  <xr:revisionPtr revIDLastSave="0" documentId="8_{E44FFEDF-66C1-4256-A528-688A818BCCF6}" xr6:coauthVersionLast="47" xr6:coauthVersionMax="47" xr10:uidLastSave="{00000000-0000-0000-0000-000000000000}"/>
  <bookViews>
    <workbookView xWindow="-120" yWindow="-120" windowWidth="20730" windowHeight="11160" xr2:uid="{43ACD8DF-B81A-42EE-90E1-84B40A4D80D6}"/>
  </bookViews>
  <sheets>
    <sheet name="EJECUCION A 30 SEPTIEMBRE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N31" i="1" s="1"/>
  <c r="J31" i="1"/>
  <c r="I31" i="1"/>
  <c r="H31" i="1"/>
  <c r="G31" i="1"/>
  <c r="F31" i="1"/>
  <c r="M30" i="1"/>
  <c r="K30" i="1"/>
  <c r="J30" i="1"/>
  <c r="I30" i="1"/>
  <c r="L30" i="1" s="1"/>
  <c r="H30" i="1"/>
  <c r="G30" i="1"/>
  <c r="F30" i="1"/>
  <c r="N30" i="1" s="1"/>
  <c r="K29" i="1"/>
  <c r="J29" i="1"/>
  <c r="M29" i="1" s="1"/>
  <c r="I29" i="1"/>
  <c r="L29" i="1" s="1"/>
  <c r="H29" i="1"/>
  <c r="G29" i="1"/>
  <c r="F29" i="1"/>
  <c r="N29" i="1" s="1"/>
  <c r="L28" i="1"/>
  <c r="K28" i="1"/>
  <c r="N28" i="1" s="1"/>
  <c r="J28" i="1"/>
  <c r="M28" i="1" s="1"/>
  <c r="I28" i="1"/>
  <c r="H28" i="1"/>
  <c r="G28" i="1"/>
  <c r="G25" i="1" s="1"/>
  <c r="F28" i="1"/>
  <c r="M27" i="1"/>
  <c r="L27" i="1"/>
  <c r="K27" i="1"/>
  <c r="N27" i="1" s="1"/>
  <c r="J27" i="1"/>
  <c r="I27" i="1"/>
  <c r="H27" i="1"/>
  <c r="H25" i="1" s="1"/>
  <c r="G27" i="1"/>
  <c r="F27" i="1"/>
  <c r="M26" i="1"/>
  <c r="K26" i="1"/>
  <c r="J26" i="1"/>
  <c r="I26" i="1"/>
  <c r="L26" i="1" s="1"/>
  <c r="H26" i="1"/>
  <c r="G26" i="1"/>
  <c r="F26" i="1"/>
  <c r="N26" i="1" s="1"/>
  <c r="J25" i="1"/>
  <c r="M25" i="1" s="1"/>
  <c r="F25" i="1"/>
  <c r="K24" i="1"/>
  <c r="G24" i="1"/>
  <c r="M23" i="1"/>
  <c r="L23" i="1"/>
  <c r="K23" i="1"/>
  <c r="N23" i="1" s="1"/>
  <c r="J23" i="1"/>
  <c r="I23" i="1"/>
  <c r="H23" i="1"/>
  <c r="H24" i="1" s="1"/>
  <c r="G23" i="1"/>
  <c r="F23" i="1"/>
  <c r="M22" i="1"/>
  <c r="K22" i="1"/>
  <c r="J22" i="1"/>
  <c r="J24" i="1" s="1"/>
  <c r="I22" i="1"/>
  <c r="L22" i="1" s="1"/>
  <c r="H22" i="1"/>
  <c r="G22" i="1"/>
  <c r="F22" i="1"/>
  <c r="F24" i="1" s="1"/>
  <c r="J21" i="1"/>
  <c r="M21" i="1" s="1"/>
  <c r="F21" i="1"/>
  <c r="L20" i="1"/>
  <c r="K20" i="1"/>
  <c r="N20" i="1" s="1"/>
  <c r="J20" i="1"/>
  <c r="M20" i="1" s="1"/>
  <c r="I20" i="1"/>
  <c r="H20" i="1"/>
  <c r="G20" i="1"/>
  <c r="G21" i="1" s="1"/>
  <c r="F20" i="1"/>
  <c r="M19" i="1"/>
  <c r="L19" i="1"/>
  <c r="K19" i="1"/>
  <c r="N19" i="1" s="1"/>
  <c r="J19" i="1"/>
  <c r="I19" i="1"/>
  <c r="H19" i="1"/>
  <c r="H6" i="1" s="1"/>
  <c r="G19" i="1"/>
  <c r="F19" i="1"/>
  <c r="M18" i="1"/>
  <c r="K18" i="1"/>
  <c r="J18" i="1"/>
  <c r="I18" i="1"/>
  <c r="I21" i="1" s="1"/>
  <c r="L21" i="1" s="1"/>
  <c r="H18" i="1"/>
  <c r="H21" i="1" s="1"/>
  <c r="G18" i="1"/>
  <c r="F18" i="1"/>
  <c r="N18" i="1" s="1"/>
  <c r="J17" i="1"/>
  <c r="M17" i="1" s="1"/>
  <c r="F17" i="1"/>
  <c r="L16" i="1"/>
  <c r="K16" i="1"/>
  <c r="N16" i="1" s="1"/>
  <c r="J16" i="1"/>
  <c r="M16" i="1" s="1"/>
  <c r="I16" i="1"/>
  <c r="I17" i="1" s="1"/>
  <c r="L17" i="1" s="1"/>
  <c r="H16" i="1"/>
  <c r="H17" i="1" s="1"/>
  <c r="G16" i="1"/>
  <c r="G7" i="1" s="1"/>
  <c r="F16" i="1"/>
  <c r="H15" i="1"/>
  <c r="M14" i="1"/>
  <c r="K14" i="1"/>
  <c r="J14" i="1"/>
  <c r="I14" i="1"/>
  <c r="L14" i="1" s="1"/>
  <c r="H14" i="1"/>
  <c r="G14" i="1"/>
  <c r="F14" i="1"/>
  <c r="N14" i="1" s="1"/>
  <c r="K13" i="1"/>
  <c r="K15" i="1" s="1"/>
  <c r="J13" i="1"/>
  <c r="M13" i="1" s="1"/>
  <c r="I13" i="1"/>
  <c r="L13" i="1" s="1"/>
  <c r="H13" i="1"/>
  <c r="G13" i="1"/>
  <c r="G15" i="1" s="1"/>
  <c r="F13" i="1"/>
  <c r="N13" i="1" s="1"/>
  <c r="K12" i="1"/>
  <c r="G12" i="1"/>
  <c r="M11" i="1"/>
  <c r="L11" i="1"/>
  <c r="K11" i="1"/>
  <c r="N11" i="1" s="1"/>
  <c r="J11" i="1"/>
  <c r="J12" i="1" s="1"/>
  <c r="I11" i="1"/>
  <c r="I5" i="1" s="1"/>
  <c r="H11" i="1"/>
  <c r="H12" i="1" s="1"/>
  <c r="G11" i="1"/>
  <c r="F11" i="1"/>
  <c r="F12" i="1" s="1"/>
  <c r="I10" i="1"/>
  <c r="K9" i="1"/>
  <c r="K10" i="1" s="1"/>
  <c r="J9" i="1"/>
  <c r="M9" i="1" s="1"/>
  <c r="I9" i="1"/>
  <c r="L9" i="1" s="1"/>
  <c r="H9" i="1"/>
  <c r="H10" i="1" s="1"/>
  <c r="G9" i="1"/>
  <c r="G10" i="1" s="1"/>
  <c r="F9" i="1"/>
  <c r="N9" i="1" s="1"/>
  <c r="M7" i="1"/>
  <c r="L7" i="1"/>
  <c r="J7" i="1"/>
  <c r="I7" i="1"/>
  <c r="H7" i="1"/>
  <c r="F7" i="1"/>
  <c r="M6" i="1"/>
  <c r="K6" i="1"/>
  <c r="J6" i="1"/>
  <c r="I6" i="1"/>
  <c r="L6" i="1" s="1"/>
  <c r="G6" i="1"/>
  <c r="F6" i="1"/>
  <c r="N6" i="1" s="1"/>
  <c r="J5" i="1"/>
  <c r="J8" i="1" s="1"/>
  <c r="F5" i="1"/>
  <c r="F8" i="1" s="1"/>
  <c r="F32" i="1" s="1"/>
  <c r="I8" i="1" l="1"/>
  <c r="L5" i="1"/>
  <c r="J32" i="1"/>
  <c r="M32" i="1" s="1"/>
  <c r="M8" i="1"/>
  <c r="M12" i="1"/>
  <c r="N12" i="1"/>
  <c r="M24" i="1"/>
  <c r="N24" i="1"/>
  <c r="N10" i="1"/>
  <c r="G5" i="1"/>
  <c r="G8" i="1" s="1"/>
  <c r="G32" i="1" s="1"/>
  <c r="F10" i="1"/>
  <c r="L10" i="1" s="1"/>
  <c r="J10" i="1"/>
  <c r="K17" i="1"/>
  <c r="N17" i="1" s="1"/>
  <c r="N22" i="1"/>
  <c r="K25" i="1"/>
  <c r="N25" i="1" s="1"/>
  <c r="H5" i="1"/>
  <c r="H8" i="1" s="1"/>
  <c r="H32" i="1" s="1"/>
  <c r="I12" i="1"/>
  <c r="L12" i="1" s="1"/>
  <c r="F15" i="1"/>
  <c r="N15" i="1" s="1"/>
  <c r="J15" i="1"/>
  <c r="I24" i="1"/>
  <c r="L24" i="1" s="1"/>
  <c r="K5" i="1"/>
  <c r="I15" i="1"/>
  <c r="L15" i="1" s="1"/>
  <c r="G17" i="1"/>
  <c r="K21" i="1"/>
  <c r="N21" i="1" s="1"/>
  <c r="M5" i="1"/>
  <c r="K7" i="1"/>
  <c r="N7" i="1" s="1"/>
  <c r="L18" i="1"/>
  <c r="I25" i="1"/>
  <c r="L25" i="1" s="1"/>
  <c r="M10" i="1" l="1"/>
  <c r="L8" i="1"/>
  <c r="I32" i="1"/>
  <c r="L32" i="1" s="1"/>
  <c r="K8" i="1"/>
  <c r="N5" i="1"/>
  <c r="M15" i="1"/>
  <c r="N8" i="1" l="1"/>
  <c r="K32" i="1"/>
  <c r="N32" i="1" s="1"/>
</calcChain>
</file>

<file path=xl/sharedStrings.xml><?xml version="1.0" encoding="utf-8"?>
<sst xmlns="http://schemas.openxmlformats.org/spreadsheetml/2006/main" count="120" uniqueCount="56">
  <si>
    <t>UNIDAD NACIONAL DE PROTECCION - UNP EJECUCION A SEPTIEMBRE 30 DE 2022</t>
  </si>
  <si>
    <t>UNIDAD EJECUTORA: 37-08-00  MES: SEPTIEMBRE 30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</si>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</sst>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4E264E75-18FA-4A81-B4EF-A9B39BE629F5}"/>
    <cellStyle name="Millares 4 7 2 7 5 2 2 2" xfId="2" xr:uid="{D545D94A-9EC6-41F0-AE03-18AA2AFAA142}"/>
    <cellStyle name="Normal" xfId="0" builtinId="0"/>
    <cellStyle name="Normal 2 4" xfId="1" xr:uid="{D5F1EA2B-FB34-4C99-AAC1-25E1ECF4AE9F}"/>
    <cellStyle name="Porcentaje 2" xfId="3" xr:uid="{1E7CD08C-363C-4FDA-A669-F5A3220EC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SEPTIEMBRE%202022/E.P.%20AGREGADA%20A%2030%20SEPTIEMBRE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AGOSTO%202022/E.P.%20AGREGADA%20A%2031%20AGOSTO%20DE%20202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SEPTIEMBRE 2022"/>
    </sheetNames>
    <sheetDataSet>
      <sheetData sheetId="0">
        <row r="5">
          <cell r="T5">
            <v>69755700000</v>
          </cell>
          <cell r="V5">
            <v>69755700000</v>
          </cell>
          <cell r="W5">
            <v>0</v>
          </cell>
          <cell r="X5">
            <v>47047805727.370003</v>
          </cell>
          <cell r="Y5">
            <v>47002095217.370003</v>
          </cell>
          <cell r="AA5">
            <v>47002095217.370003</v>
          </cell>
        </row>
        <row r="6">
          <cell r="T6">
            <v>29738300000</v>
          </cell>
          <cell r="V6">
            <v>29738300000</v>
          </cell>
          <cell r="W6">
            <v>0</v>
          </cell>
          <cell r="X6">
            <v>20254834282</v>
          </cell>
          <cell r="Y6">
            <v>20254810833.68</v>
          </cell>
          <cell r="AA6">
            <v>20254810833.68</v>
          </cell>
        </row>
        <row r="7">
          <cell r="T7">
            <v>6836800000</v>
          </cell>
          <cell r="V7">
            <v>6836800000</v>
          </cell>
          <cell r="W7">
            <v>0</v>
          </cell>
          <cell r="X7">
            <v>4681294296.6800003</v>
          </cell>
          <cell r="Y7">
            <v>4681294296.6800003</v>
          </cell>
          <cell r="AA7">
            <v>4681294296.6800003</v>
          </cell>
        </row>
        <row r="8">
          <cell r="T8">
            <v>1245201500000</v>
          </cell>
          <cell r="V8">
            <v>1227854137679.7</v>
          </cell>
          <cell r="W8">
            <v>17347362320.299999</v>
          </cell>
          <cell r="X8">
            <v>973173711260.25</v>
          </cell>
          <cell r="Y8">
            <v>718936136585.94995</v>
          </cell>
          <cell r="AA8">
            <v>707006113916.43005</v>
          </cell>
        </row>
        <row r="9">
          <cell r="T9">
            <v>34590037115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106269229</v>
          </cell>
          <cell r="Y10">
            <v>85488069</v>
          </cell>
          <cell r="AA10">
            <v>85488069</v>
          </cell>
        </row>
        <row r="11">
          <cell r="T11">
            <v>38952000000</v>
          </cell>
          <cell r="V11">
            <v>36682222724</v>
          </cell>
          <cell r="W11">
            <v>2269777276</v>
          </cell>
          <cell r="X11">
            <v>18805522152.700001</v>
          </cell>
          <cell r="Y11">
            <v>10520539097.25</v>
          </cell>
          <cell r="AA11">
            <v>9847464764.25</v>
          </cell>
        </row>
        <row r="12">
          <cell r="T12">
            <v>14579962885</v>
          </cell>
          <cell r="V12">
            <v>14579962885</v>
          </cell>
          <cell r="W12">
            <v>0</v>
          </cell>
          <cell r="X12">
            <v>10098622600</v>
          </cell>
          <cell r="Y12">
            <v>10098622600</v>
          </cell>
          <cell r="AA12">
            <v>10098622600</v>
          </cell>
        </row>
        <row r="13">
          <cell r="T13">
            <v>16672200000</v>
          </cell>
          <cell r="V13">
            <v>16672200000</v>
          </cell>
          <cell r="W13">
            <v>0</v>
          </cell>
          <cell r="X13">
            <v>7681995150</v>
          </cell>
          <cell r="Y13">
            <v>7681995150</v>
          </cell>
          <cell r="AA13">
            <v>7674433650</v>
          </cell>
        </row>
        <row r="14">
          <cell r="T14">
            <v>163817381307</v>
          </cell>
          <cell r="V14">
            <v>141741699999</v>
          </cell>
          <cell r="W14">
            <v>22075681308</v>
          </cell>
          <cell r="X14">
            <v>140762008824.89999</v>
          </cell>
          <cell r="Y14">
            <v>60277361144.739998</v>
          </cell>
          <cell r="AA14">
            <v>53431059273.779999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1083977175.97</v>
          </cell>
          <cell r="Y15">
            <v>1056041016</v>
          </cell>
          <cell r="AA15">
            <v>1056041016</v>
          </cell>
        </row>
        <row r="16">
          <cell r="T16">
            <v>36000000</v>
          </cell>
          <cell r="V16">
            <v>36000000</v>
          </cell>
          <cell r="W16">
            <v>0</v>
          </cell>
          <cell r="X16">
            <v>1564200</v>
          </cell>
          <cell r="Y16">
            <v>1564200</v>
          </cell>
          <cell r="AA16">
            <v>1564200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29600000</v>
          </cell>
          <cell r="V18">
            <v>0</v>
          </cell>
          <cell r="W18">
            <v>29600000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3545260579</v>
          </cell>
          <cell r="Y22">
            <v>1847535917</v>
          </cell>
          <cell r="AA22">
            <v>1847535917</v>
          </cell>
        </row>
        <row r="23">
          <cell r="T23">
            <v>323656437</v>
          </cell>
          <cell r="V23">
            <v>323656437</v>
          </cell>
          <cell r="W23">
            <v>0</v>
          </cell>
          <cell r="X23">
            <v>323656437</v>
          </cell>
          <cell r="Y23">
            <v>323656437</v>
          </cell>
          <cell r="AA23">
            <v>323656437</v>
          </cell>
        </row>
        <row r="24">
          <cell r="T24">
            <v>2826343563</v>
          </cell>
          <cell r="V24">
            <v>2826343563</v>
          </cell>
          <cell r="W24">
            <v>0</v>
          </cell>
          <cell r="X24">
            <v>2744969963</v>
          </cell>
          <cell r="Y24">
            <v>1346518196</v>
          </cell>
          <cell r="AA24">
            <v>1346518196</v>
          </cell>
        </row>
        <row r="25">
          <cell r="T25">
            <v>61907860</v>
          </cell>
          <cell r="V25">
            <v>0</v>
          </cell>
          <cell r="W25">
            <v>61907860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438092140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2"/>
    </sheetNames>
    <sheetDataSet>
      <sheetData sheetId="0">
        <row r="5">
          <cell r="T5">
            <v>69755700000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FC73-6F50-4104-A559-58E1A0FB2C44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1458070700000</v>
      </c>
      <c r="G5" s="18">
        <f t="shared" si="0"/>
        <v>1403831408725.7</v>
      </c>
      <c r="H5" s="18">
        <f t="shared" si="0"/>
        <v>19649254159.299999</v>
      </c>
      <c r="I5" s="18">
        <f t="shared" si="0"/>
        <v>1082935596073.97</v>
      </c>
      <c r="J5" s="18">
        <f t="shared" si="0"/>
        <v>820318587065.92993</v>
      </c>
      <c r="K5" s="18">
        <f t="shared" si="0"/>
        <v>807707928563.41003</v>
      </c>
      <c r="L5" s="19">
        <f t="shared" ref="L5:L32" si="1">+I5/F5</f>
        <v>0.7427181659119616</v>
      </c>
      <c r="M5" s="19">
        <f t="shared" ref="M5:M32" si="2">+J5/F5</f>
        <v>0.56260549441527763</v>
      </c>
      <c r="N5" s="19">
        <f t="shared" ref="N5:N32" si="3">+K5/F5</f>
        <v>0.55395662814115254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2649000000</v>
      </c>
      <c r="G6" s="18">
        <f t="shared" si="4"/>
        <v>0</v>
      </c>
      <c r="H6" s="18">
        <f t="shared" si="4"/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163817381307</v>
      </c>
      <c r="G7" s="18">
        <f t="shared" si="5"/>
        <v>141741699999</v>
      </c>
      <c r="H7" s="18">
        <f t="shared" si="5"/>
        <v>22075681308</v>
      </c>
      <c r="I7" s="18">
        <f t="shared" si="5"/>
        <v>140762008824.89999</v>
      </c>
      <c r="J7" s="18">
        <f t="shared" si="5"/>
        <v>60277361144.739998</v>
      </c>
      <c r="K7" s="18">
        <f t="shared" si="5"/>
        <v>53431059273.779999</v>
      </c>
      <c r="L7" s="19">
        <f t="shared" si="1"/>
        <v>0.8592617444000441</v>
      </c>
      <c r="M7" s="19">
        <f t="shared" si="2"/>
        <v>0.3679546130198354</v>
      </c>
      <c r="N7" s="19">
        <f t="shared" si="3"/>
        <v>0.32616233300450681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1624537081307</v>
      </c>
      <c r="G8" s="21">
        <f t="shared" si="6"/>
        <v>1545573108724.7</v>
      </c>
      <c r="H8" s="21">
        <f t="shared" si="6"/>
        <v>44373935467.300003</v>
      </c>
      <c r="I8" s="21">
        <f t="shared" si="6"/>
        <v>1223697604898.8699</v>
      </c>
      <c r="J8" s="21">
        <f t="shared" si="6"/>
        <v>880595948210.66992</v>
      </c>
      <c r="K8" s="21">
        <f t="shared" si="6"/>
        <v>861138987837.19006</v>
      </c>
      <c r="L8" s="23">
        <f t="shared" si="1"/>
        <v>0.75325926319537129</v>
      </c>
      <c r="M8" s="23">
        <f t="shared" si="2"/>
        <v>0.54205961707085071</v>
      </c>
      <c r="N8" s="23">
        <f t="shared" si="3"/>
        <v>0.53008269109152739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106330800000</v>
      </c>
      <c r="G9" s="24">
        <f>SUM([1]REP_EPG034_EjecucionPresupuesta!V5:V7)</f>
        <v>106330800000</v>
      </c>
      <c r="H9" s="24">
        <f>SUM([1]REP_EPG034_EjecucionPresupuesta!W5:W7)</f>
        <v>0</v>
      </c>
      <c r="I9" s="24">
        <f>SUM([1]REP_EPG034_EjecucionPresupuesta!X5:X7)</f>
        <v>71983934306.050003</v>
      </c>
      <c r="J9" s="24">
        <f>SUM([1]REP_EPG034_EjecucionPresupuesta!Y5:Y7)</f>
        <v>71938200347.730011</v>
      </c>
      <c r="K9" s="24">
        <f>SUM([1]REP_EPG034_EjecucionPresupuesta!AA5:AA7)</f>
        <v>71938200347.730011</v>
      </c>
      <c r="L9" s="19">
        <f t="shared" si="1"/>
        <v>0.67698102813154803</v>
      </c>
      <c r="M9" s="19">
        <f t="shared" si="2"/>
        <v>0.67655091796290456</v>
      </c>
      <c r="N9" s="19">
        <f t="shared" si="3"/>
        <v>0.67655091796290456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106330800000</v>
      </c>
      <c r="G10" s="25">
        <f t="shared" si="7"/>
        <v>106330800000</v>
      </c>
      <c r="H10" s="25">
        <f t="shared" si="7"/>
        <v>0</v>
      </c>
      <c r="I10" s="25">
        <f t="shared" si="7"/>
        <v>71983934306.050003</v>
      </c>
      <c r="J10" s="25">
        <f t="shared" si="7"/>
        <v>71938200347.730011</v>
      </c>
      <c r="K10" s="25">
        <f t="shared" si="7"/>
        <v>71938200347.730011</v>
      </c>
      <c r="L10" s="23">
        <f t="shared" si="1"/>
        <v>0.67698102813154803</v>
      </c>
      <c r="M10" s="23">
        <f t="shared" si="2"/>
        <v>0.67655091796290456</v>
      </c>
      <c r="N10" s="23">
        <f t="shared" si="3"/>
        <v>0.67655091796290456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1245201500000</v>
      </c>
      <c r="G11" s="24">
        <f>SUM([1]REP_EPG034_EjecucionPresupuesta!V8)</f>
        <v>1227854137679.7</v>
      </c>
      <c r="H11" s="24">
        <f>SUM([1]REP_EPG034_EjecucionPresupuesta!W8)</f>
        <v>17347362320.299999</v>
      </c>
      <c r="I11" s="24">
        <f>SUM([1]REP_EPG034_EjecucionPresupuesta!X8)</f>
        <v>973173711260.25</v>
      </c>
      <c r="J11" s="24">
        <f>SUM([1]REP_EPG034_EjecucionPresupuesta!Y8)</f>
        <v>718936136585.94995</v>
      </c>
      <c r="K11" s="24">
        <f>SUM([1]REP_EPG034_EjecucionPresupuesta!AA8)</f>
        <v>707006113916.43005</v>
      </c>
      <c r="L11" s="19">
        <f t="shared" si="1"/>
        <v>0.78153914146445369</v>
      </c>
      <c r="M11" s="19">
        <f t="shared" si="2"/>
        <v>0.57736529917924928</v>
      </c>
      <c r="N11" s="19">
        <f t="shared" si="3"/>
        <v>0.56778450228049837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1245201500000</v>
      </c>
      <c r="G12" s="25">
        <f t="shared" si="8"/>
        <v>1227854137679.7</v>
      </c>
      <c r="H12" s="25">
        <f t="shared" si="8"/>
        <v>17347362320.299999</v>
      </c>
      <c r="I12" s="25">
        <f t="shared" si="8"/>
        <v>973173711260.25</v>
      </c>
      <c r="J12" s="25">
        <f t="shared" si="8"/>
        <v>718936136585.94995</v>
      </c>
      <c r="K12" s="25">
        <f t="shared" si="8"/>
        <v>707006113916.43005</v>
      </c>
      <c r="L12" s="23">
        <f t="shared" si="1"/>
        <v>0.78153914146445369</v>
      </c>
      <c r="M12" s="23">
        <f t="shared" si="2"/>
        <v>0.57736529917924928</v>
      </c>
      <c r="N12" s="23">
        <f t="shared" si="3"/>
        <v>0.56778450228049837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14579962885</v>
      </c>
      <c r="G13" s="24">
        <f>SUM([1]REP_EPG034_EjecucionPresupuesta!V12)</f>
        <v>14579962885</v>
      </c>
      <c r="H13" s="24">
        <f>SUM([1]REP_EPG034_EjecucionPresupuesta!W12)</f>
        <v>0</v>
      </c>
      <c r="I13" s="24">
        <f>SUM([1]REP_EPG034_EjecucionPresupuesta!X12)</f>
        <v>10098622600</v>
      </c>
      <c r="J13" s="24">
        <f>SUM([1]REP_EPG034_EjecucionPresupuesta!Y12)</f>
        <v>10098622600</v>
      </c>
      <c r="K13" s="24">
        <f>SUM([1]REP_EPG034_EjecucionPresupuesta!AA12)</f>
        <v>10098622600</v>
      </c>
      <c r="L13" s="19">
        <f t="shared" si="1"/>
        <v>0.69263705810867027</v>
      </c>
      <c r="M13" s="19">
        <f t="shared" si="2"/>
        <v>0.69263705810867027</v>
      </c>
      <c r="N13" s="19">
        <f t="shared" si="3"/>
        <v>0.69263705810867027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90553137115</v>
      </c>
      <c r="G14" s="24">
        <f>[1]REP_EPG034_EjecucionPresupuesta!V9+[1]REP_EPG034_EjecucionPresupuesta!V10+[1]REP_EPG034_EjecucionPresupuesta!V11+[1]REP_EPG034_EjecucionPresupuesta!V13</f>
        <v>53690808161</v>
      </c>
      <c r="H14" s="24">
        <f>[1]REP_EPG034_EjecucionPresupuesta!W9+[1]REP_EPG034_EjecucionPresupuesta!W10+[1]REP_EPG034_EjecucionPresupuesta!W11+[1]REP_EPG034_EjecucionPresupuesta!W13</f>
        <v>2272291839</v>
      </c>
      <c r="I14" s="24">
        <f>[1]REP_EPG034_EjecucionPresupuesta!X9+[1]REP_EPG034_EjecucionPresupuesta!X10+[1]REP_EPG034_EjecucionPresupuesta!X11+[1]REP_EPG034_EjecucionPresupuesta!X13</f>
        <v>26593786531.700001</v>
      </c>
      <c r="J14" s="24">
        <f>[1]REP_EPG034_EjecucionPresupuesta!Y9+[1]REP_EPG034_EjecucionPresupuesta!Y10+[1]REP_EPG034_EjecucionPresupuesta!Y11+[1]REP_EPG034_EjecucionPresupuesta!Y13</f>
        <v>18288022316.25</v>
      </c>
      <c r="K14" s="24">
        <f>[1]REP_EPG034_EjecucionPresupuesta!AA9+[1]REP_EPG034_EjecucionPresupuesta!AA10+[1]REP_EPG034_EjecucionPresupuesta!AA11+[1]REP_EPG034_EjecucionPresupuesta!AA13</f>
        <v>17607386483.25</v>
      </c>
      <c r="L14" s="19">
        <f t="shared" si="1"/>
        <v>0.29368155956791009</v>
      </c>
      <c r="M14" s="19">
        <f t="shared" si="2"/>
        <v>0.20195901433016852</v>
      </c>
      <c r="N14" s="19">
        <f t="shared" si="3"/>
        <v>0.19444258966852912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105133100000</v>
      </c>
      <c r="G15" s="27">
        <f t="shared" si="9"/>
        <v>68270771046</v>
      </c>
      <c r="H15" s="27">
        <f t="shared" si="9"/>
        <v>2272291839</v>
      </c>
      <c r="I15" s="27">
        <f t="shared" si="9"/>
        <v>36692409131.699997</v>
      </c>
      <c r="J15" s="27">
        <f t="shared" si="9"/>
        <v>28386644916.25</v>
      </c>
      <c r="K15" s="27">
        <f t="shared" si="9"/>
        <v>27706009083.25</v>
      </c>
      <c r="L15" s="23">
        <f t="shared" si="1"/>
        <v>0.34900910495077192</v>
      </c>
      <c r="M15" s="23">
        <f t="shared" si="2"/>
        <v>0.27000673352398058</v>
      </c>
      <c r="N15" s="23">
        <f t="shared" si="3"/>
        <v>0.26353269411108393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163817381307</v>
      </c>
      <c r="G16" s="28">
        <f>SUM([1]REP_EPG034_EjecucionPresupuesta!V14)</f>
        <v>141741699999</v>
      </c>
      <c r="H16" s="28">
        <f>SUM([1]REP_EPG034_EjecucionPresupuesta!W14)</f>
        <v>22075681308</v>
      </c>
      <c r="I16" s="28">
        <f>SUM([1]REP_EPG034_EjecucionPresupuesta!X14)</f>
        <v>140762008824.89999</v>
      </c>
      <c r="J16" s="28">
        <f>SUM([1]REP_EPG034_EjecucionPresupuesta!Y14)</f>
        <v>60277361144.739998</v>
      </c>
      <c r="K16" s="28">
        <f>SUM([1]REP_EPG034_EjecucionPresupuesta!AA14)</f>
        <v>53431059273.779999</v>
      </c>
      <c r="L16" s="19">
        <f t="shared" si="1"/>
        <v>0.8592617444000441</v>
      </c>
      <c r="M16" s="19">
        <f t="shared" si="2"/>
        <v>0.3679546130198354</v>
      </c>
      <c r="N16" s="19">
        <f t="shared" si="3"/>
        <v>0.32616233300450681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163817381307</v>
      </c>
      <c r="G17" s="27">
        <f t="shared" si="10"/>
        <v>141741699999</v>
      </c>
      <c r="H17" s="27">
        <f t="shared" si="10"/>
        <v>22075681308</v>
      </c>
      <c r="I17" s="27">
        <f t="shared" si="10"/>
        <v>140762008824.89999</v>
      </c>
      <c r="J17" s="27">
        <f t="shared" si="10"/>
        <v>60277361144.739998</v>
      </c>
      <c r="K17" s="27">
        <f t="shared" si="10"/>
        <v>53431059273.779999</v>
      </c>
      <c r="L17" s="23">
        <f t="shared" si="1"/>
        <v>0.8592617444000441</v>
      </c>
      <c r="M17" s="23">
        <f t="shared" si="2"/>
        <v>0.3679546130198354</v>
      </c>
      <c r="N17" s="23">
        <f t="shared" si="3"/>
        <v>0.32616233300450681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1339700000</v>
      </c>
      <c r="H18" s="28">
        <f>SUM([1]REP_EPG034_EjecucionPresupuesta!W15)</f>
        <v>0</v>
      </c>
      <c r="I18" s="28">
        <f>SUM([1]REP_EPG034_EjecucionPresupuesta!X15)</f>
        <v>1083977175.97</v>
      </c>
      <c r="J18" s="28">
        <f>SUM([1]REP_EPG034_EjecucionPresupuesta!Y15)</f>
        <v>1056041016</v>
      </c>
      <c r="K18" s="28">
        <f>SUM([1]REP_EPG034_EjecucionPresupuesta!AA15)</f>
        <v>1056041016</v>
      </c>
      <c r="L18" s="19">
        <f t="shared" si="1"/>
        <v>0.80911933714264395</v>
      </c>
      <c r="M18" s="19">
        <f t="shared" si="2"/>
        <v>0.78826678808688511</v>
      </c>
      <c r="N18" s="19">
        <f t="shared" si="3"/>
        <v>0.78826678808688511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36000000</v>
      </c>
      <c r="H20" s="28">
        <f>[1]REP_EPG034_EjecucionPresupuesta!W16+[1]REP_EPG034_EjecucionPresupuesta!W18</f>
        <v>29600000</v>
      </c>
      <c r="I20" s="28">
        <f>[1]REP_EPG034_EjecucionPresupuesta!X16+[1]REP_EPG034_EjecucionPresupuesta!X18</f>
        <v>1564200</v>
      </c>
      <c r="J20" s="28">
        <f>[1]REP_EPG034_EjecucionPresupuesta!Y16+[1]REP_EPG034_EjecucionPresupuesta!Y18</f>
        <v>1564200</v>
      </c>
      <c r="K20" s="28">
        <f>[1]REP_EPG034_EjecucionPresupuesta!AA16+[1]REP_EPG034_EjecucionPresupuesta!AA18</f>
        <v>1564200</v>
      </c>
      <c r="L20" s="19">
        <f t="shared" si="1"/>
        <v>2.3844512195121952E-2</v>
      </c>
      <c r="M20" s="19">
        <f t="shared" si="2"/>
        <v>2.3844512195121952E-2</v>
      </c>
      <c r="N20" s="19">
        <f t="shared" si="3"/>
        <v>2.3844512195121952E-2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4054300000</v>
      </c>
      <c r="G21" s="27">
        <f t="shared" si="11"/>
        <v>1375700000</v>
      </c>
      <c r="H21" s="27">
        <f t="shared" si="11"/>
        <v>2678600000</v>
      </c>
      <c r="I21" s="27">
        <f t="shared" si="11"/>
        <v>1085541375.97</v>
      </c>
      <c r="J21" s="27">
        <f t="shared" si="11"/>
        <v>1057605216</v>
      </c>
      <c r="K21" s="27">
        <f t="shared" si="11"/>
        <v>1057605216</v>
      </c>
      <c r="L21" s="23">
        <f t="shared" si="1"/>
        <v>0.26775062920109516</v>
      </c>
      <c r="M21" s="23">
        <f t="shared" si="2"/>
        <v>0.26086012776558221</v>
      </c>
      <c r="N21" s="23">
        <f t="shared" si="3"/>
        <v>0.26086012776558221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2">SUM(F22:F23)</f>
        <v>11264211624</v>
      </c>
      <c r="G24" s="27">
        <f t="shared" si="12"/>
        <v>0</v>
      </c>
      <c r="H24" s="27">
        <f t="shared" si="12"/>
        <v>11264211624</v>
      </c>
      <c r="I24" s="27">
        <f t="shared" si="12"/>
        <v>0</v>
      </c>
      <c r="J24" s="27">
        <f t="shared" si="12"/>
        <v>0</v>
      </c>
      <c r="K24" s="27">
        <f t="shared" si="12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 t="shared" ref="F25:K25" si="13">SUM(F26:F31)</f>
        <v>9000000000</v>
      </c>
      <c r="G25" s="27">
        <f t="shared" si="13"/>
        <v>6706228893</v>
      </c>
      <c r="H25" s="27">
        <f t="shared" si="13"/>
        <v>2293771107</v>
      </c>
      <c r="I25" s="27">
        <f t="shared" si="13"/>
        <v>6613886979</v>
      </c>
      <c r="J25" s="27">
        <f t="shared" si="13"/>
        <v>3517710550</v>
      </c>
      <c r="K25" s="27">
        <f t="shared" si="13"/>
        <v>3517710550</v>
      </c>
      <c r="L25" s="23">
        <f t="shared" si="1"/>
        <v>0.73487633100000005</v>
      </c>
      <c r="M25" s="23">
        <f t="shared" si="2"/>
        <v>0.3908567277777778</v>
      </c>
      <c r="N25" s="23">
        <f t="shared" si="3"/>
        <v>0.3908567277777778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3545260579</v>
      </c>
      <c r="J27" s="24">
        <f>SUM([1]REP_EPG034_EjecucionPresupuesta!Y22)</f>
        <v>1847535917</v>
      </c>
      <c r="K27" s="24">
        <f>SUM([1]REP_EPG034_EjecucionPresupuesta!AA22)</f>
        <v>1847535917</v>
      </c>
      <c r="L27" s="19">
        <f t="shared" si="1"/>
        <v>0.97800291834482755</v>
      </c>
      <c r="M27" s="19">
        <f t="shared" si="2"/>
        <v>0.5096650805517241</v>
      </c>
      <c r="N27" s="19">
        <f t="shared" si="3"/>
        <v>0.5096650805517241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323656437</v>
      </c>
      <c r="H28" s="24">
        <f>SUM([1]REP_EPG034_EjecucionPresupuesta!W23)</f>
        <v>0</v>
      </c>
      <c r="I28" s="24">
        <f>SUM([1]REP_EPG034_EjecucionPresupuesta!X23)</f>
        <v>323656437</v>
      </c>
      <c r="J28" s="24">
        <f>SUM([1]REP_EPG034_EjecucionPresupuesta!Y23)</f>
        <v>323656437</v>
      </c>
      <c r="K28" s="24">
        <f>SUM([1]REP_EPG034_EjecucionPresupuesta!AA23)</f>
        <v>323656437</v>
      </c>
      <c r="L28" s="19">
        <f t="shared" si="1"/>
        <v>1</v>
      </c>
      <c r="M28" s="19">
        <f t="shared" si="2"/>
        <v>1</v>
      </c>
      <c r="N28" s="19">
        <f t="shared" si="3"/>
        <v>1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2826343563</v>
      </c>
      <c r="H29" s="24">
        <f>SUM([1]REP_EPG034_EjecucionPresupuesta!W24)</f>
        <v>0</v>
      </c>
      <c r="I29" s="24">
        <f>SUM([1]REP_EPG034_EjecucionPresupuesta!X24)</f>
        <v>2744969963</v>
      </c>
      <c r="J29" s="24">
        <f>SUM([1]REP_EPG034_EjecucionPresupuesta!Y24)</f>
        <v>1346518196</v>
      </c>
      <c r="K29" s="24">
        <f>SUM([1]REP_EPG034_EjecucionPresupuesta!AA24)</f>
        <v>1346518196</v>
      </c>
      <c r="L29" s="19">
        <f t="shared" si="1"/>
        <v>0.97120887882659723</v>
      </c>
      <c r="M29" s="19">
        <f t="shared" si="2"/>
        <v>0.47641702644626432</v>
      </c>
      <c r="N29" s="19">
        <f t="shared" si="3"/>
        <v>0.47641702644626432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61907860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438092140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 t="shared" ref="F32:K32" si="14">F8+F24+F25</f>
        <v>1644801292931</v>
      </c>
      <c r="G32" s="32">
        <f t="shared" si="14"/>
        <v>1552279337617.7</v>
      </c>
      <c r="H32" s="32">
        <f t="shared" si="14"/>
        <v>57931918198.300003</v>
      </c>
      <c r="I32" s="32">
        <f t="shared" si="14"/>
        <v>1230311491877.8699</v>
      </c>
      <c r="J32" s="32">
        <f t="shared" si="14"/>
        <v>884113658760.66992</v>
      </c>
      <c r="K32" s="32">
        <f t="shared" si="14"/>
        <v>864656698387.19006</v>
      </c>
      <c r="L32" s="33">
        <f t="shared" si="1"/>
        <v>0.7480000758544405</v>
      </c>
      <c r="M32" s="33">
        <f t="shared" si="2"/>
        <v>0.53752004121129959</v>
      </c>
      <c r="N32" s="33">
        <f t="shared" si="3"/>
        <v>0.52569067285105953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2022-10-03T20:00:50Z</dcterms:created>
  <dcterms:modified xsi:type="dcterms:W3CDTF">2022-10-03T20:01:32Z</dcterms:modified>
</cp:coreProperties>
</file>