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NOVIEMBRE 2022\"/>
    </mc:Choice>
  </mc:AlternateContent>
  <xr:revisionPtr revIDLastSave="0" documentId="8_{6C29EAB4-B64B-4566-9E9D-1002A735BDDB}" xr6:coauthVersionLast="47" xr6:coauthVersionMax="47" xr10:uidLastSave="{00000000-0000-0000-0000-000000000000}"/>
  <bookViews>
    <workbookView xWindow="-120" yWindow="-120" windowWidth="20730" windowHeight="11160" xr2:uid="{6E284282-753F-4711-8BDC-976B7410A73B}"/>
  </bookViews>
  <sheets>
    <sheet name="EJECUCION A 30 NOVIEMBRE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J31" i="1"/>
  <c r="M31" i="1" s="1"/>
  <c r="I31" i="1"/>
  <c r="H31" i="1"/>
  <c r="G31" i="1"/>
  <c r="F31" i="1"/>
  <c r="N31" i="1" s="1"/>
  <c r="M30" i="1"/>
  <c r="K30" i="1"/>
  <c r="N30" i="1" s="1"/>
  <c r="J30" i="1"/>
  <c r="I30" i="1"/>
  <c r="L30" i="1" s="1"/>
  <c r="H30" i="1"/>
  <c r="G30" i="1"/>
  <c r="F30" i="1"/>
  <c r="K29" i="1"/>
  <c r="J29" i="1"/>
  <c r="M29" i="1" s="1"/>
  <c r="I29" i="1"/>
  <c r="H29" i="1"/>
  <c r="G29" i="1"/>
  <c r="F29" i="1"/>
  <c r="L29" i="1" s="1"/>
  <c r="M28" i="1"/>
  <c r="K28" i="1"/>
  <c r="N28" i="1" s="1"/>
  <c r="J28" i="1"/>
  <c r="I28" i="1"/>
  <c r="L28" i="1" s="1"/>
  <c r="H28" i="1"/>
  <c r="G28" i="1"/>
  <c r="F28" i="1"/>
  <c r="L27" i="1"/>
  <c r="K27" i="1"/>
  <c r="J27" i="1"/>
  <c r="M27" i="1" s="1"/>
  <c r="I27" i="1"/>
  <c r="H27" i="1"/>
  <c r="H25" i="1" s="1"/>
  <c r="G27" i="1"/>
  <c r="F27" i="1"/>
  <c r="N27" i="1" s="1"/>
  <c r="M26" i="1"/>
  <c r="K26" i="1"/>
  <c r="N26" i="1" s="1"/>
  <c r="J26" i="1"/>
  <c r="I26" i="1"/>
  <c r="L26" i="1" s="1"/>
  <c r="H26" i="1"/>
  <c r="G26" i="1"/>
  <c r="G25" i="1" s="1"/>
  <c r="F26" i="1"/>
  <c r="J25" i="1"/>
  <c r="M25" i="1" s="1"/>
  <c r="F25" i="1"/>
  <c r="K24" i="1"/>
  <c r="G24" i="1"/>
  <c r="L23" i="1"/>
  <c r="K23" i="1"/>
  <c r="J23" i="1"/>
  <c r="J24" i="1" s="1"/>
  <c r="I23" i="1"/>
  <c r="H23" i="1"/>
  <c r="G23" i="1"/>
  <c r="F23" i="1"/>
  <c r="F24" i="1" s="1"/>
  <c r="M22" i="1"/>
  <c r="K22" i="1"/>
  <c r="N22" i="1" s="1"/>
  <c r="J22" i="1"/>
  <c r="I22" i="1"/>
  <c r="L22" i="1" s="1"/>
  <c r="H22" i="1"/>
  <c r="H24" i="1" s="1"/>
  <c r="G22" i="1"/>
  <c r="F22" i="1"/>
  <c r="J21" i="1"/>
  <c r="M21" i="1" s="1"/>
  <c r="F21" i="1"/>
  <c r="M20" i="1"/>
  <c r="K20" i="1"/>
  <c r="N20" i="1" s="1"/>
  <c r="J20" i="1"/>
  <c r="I20" i="1"/>
  <c r="L20" i="1" s="1"/>
  <c r="H20" i="1"/>
  <c r="G20" i="1"/>
  <c r="F20" i="1"/>
  <c r="L19" i="1"/>
  <c r="K19" i="1"/>
  <c r="J19" i="1"/>
  <c r="M19" i="1" s="1"/>
  <c r="I19" i="1"/>
  <c r="H19" i="1"/>
  <c r="H6" i="1" s="1"/>
  <c r="G19" i="1"/>
  <c r="F19" i="1"/>
  <c r="N19" i="1" s="1"/>
  <c r="M18" i="1"/>
  <c r="K18" i="1"/>
  <c r="K21" i="1" s="1"/>
  <c r="N21" i="1" s="1"/>
  <c r="J18" i="1"/>
  <c r="I18" i="1"/>
  <c r="I21" i="1" s="1"/>
  <c r="L21" i="1" s="1"/>
  <c r="H18" i="1"/>
  <c r="G18" i="1"/>
  <c r="G21" i="1" s="1"/>
  <c r="F18" i="1"/>
  <c r="J17" i="1"/>
  <c r="M17" i="1" s="1"/>
  <c r="H17" i="1"/>
  <c r="F17" i="1"/>
  <c r="M16" i="1"/>
  <c r="K16" i="1"/>
  <c r="N16" i="1" s="1"/>
  <c r="J16" i="1"/>
  <c r="I16" i="1"/>
  <c r="I17" i="1" s="1"/>
  <c r="L17" i="1" s="1"/>
  <c r="H16" i="1"/>
  <c r="G16" i="1"/>
  <c r="G7" i="1" s="1"/>
  <c r="F16" i="1"/>
  <c r="H15" i="1"/>
  <c r="M14" i="1"/>
  <c r="K14" i="1"/>
  <c r="K15" i="1" s="1"/>
  <c r="J14" i="1"/>
  <c r="I14" i="1"/>
  <c r="L14" i="1" s="1"/>
  <c r="H14" i="1"/>
  <c r="G14" i="1"/>
  <c r="G15" i="1" s="1"/>
  <c r="F14" i="1"/>
  <c r="K13" i="1"/>
  <c r="J13" i="1"/>
  <c r="M13" i="1" s="1"/>
  <c r="I13" i="1"/>
  <c r="I15" i="1" s="1"/>
  <c r="H13" i="1"/>
  <c r="G13" i="1"/>
  <c r="F13" i="1"/>
  <c r="F15" i="1" s="1"/>
  <c r="K12" i="1"/>
  <c r="I12" i="1"/>
  <c r="G12" i="1"/>
  <c r="L11" i="1"/>
  <c r="K11" i="1"/>
  <c r="K5" i="1" s="1"/>
  <c r="J11" i="1"/>
  <c r="J12" i="1" s="1"/>
  <c r="I11" i="1"/>
  <c r="H11" i="1"/>
  <c r="H5" i="1" s="1"/>
  <c r="H8" i="1" s="1"/>
  <c r="H32" i="1" s="1"/>
  <c r="G11" i="1"/>
  <c r="G5" i="1" s="1"/>
  <c r="G8" i="1" s="1"/>
  <c r="F11" i="1"/>
  <c r="F12" i="1" s="1"/>
  <c r="K10" i="1"/>
  <c r="I10" i="1"/>
  <c r="G10" i="1"/>
  <c r="K9" i="1"/>
  <c r="J9" i="1"/>
  <c r="M9" i="1" s="1"/>
  <c r="I9" i="1"/>
  <c r="H9" i="1"/>
  <c r="H10" i="1" s="1"/>
  <c r="G9" i="1"/>
  <c r="F9" i="1"/>
  <c r="L9" i="1" s="1"/>
  <c r="J7" i="1"/>
  <c r="M7" i="1" s="1"/>
  <c r="H7" i="1"/>
  <c r="F7" i="1"/>
  <c r="K6" i="1"/>
  <c r="I6" i="1"/>
  <c r="G6" i="1"/>
  <c r="J5" i="1"/>
  <c r="F5" i="1"/>
  <c r="L6" i="1" l="1"/>
  <c r="N6" i="1"/>
  <c r="M12" i="1"/>
  <c r="L12" i="1"/>
  <c r="M24" i="1"/>
  <c r="N24" i="1"/>
  <c r="G32" i="1"/>
  <c r="N5" i="1"/>
  <c r="N12" i="1"/>
  <c r="L15" i="1"/>
  <c r="N15" i="1"/>
  <c r="N13" i="1"/>
  <c r="N29" i="1"/>
  <c r="F6" i="1"/>
  <c r="F8" i="1" s="1"/>
  <c r="F32" i="1" s="1"/>
  <c r="J6" i="1"/>
  <c r="M6" i="1" s="1"/>
  <c r="I7" i="1"/>
  <c r="L7" i="1" s="1"/>
  <c r="F10" i="1"/>
  <c r="N10" i="1" s="1"/>
  <c r="J10" i="1"/>
  <c r="M11" i="1"/>
  <c r="H12" i="1"/>
  <c r="N14" i="1"/>
  <c r="L16" i="1"/>
  <c r="G17" i="1"/>
  <c r="K17" i="1"/>
  <c r="N17" i="1" s="1"/>
  <c r="N18" i="1"/>
  <c r="M23" i="1"/>
  <c r="K25" i="1"/>
  <c r="N25" i="1" s="1"/>
  <c r="N9" i="1"/>
  <c r="N11" i="1"/>
  <c r="L13" i="1"/>
  <c r="J15" i="1"/>
  <c r="M15" i="1" s="1"/>
  <c r="H21" i="1"/>
  <c r="N23" i="1"/>
  <c r="I24" i="1"/>
  <c r="L24" i="1" s="1"/>
  <c r="I5" i="1"/>
  <c r="M5" i="1"/>
  <c r="K7" i="1"/>
  <c r="N7" i="1" s="1"/>
  <c r="L18" i="1"/>
  <c r="I25" i="1"/>
  <c r="L25" i="1" s="1"/>
  <c r="I8" i="1" l="1"/>
  <c r="L5" i="1"/>
  <c r="M10" i="1"/>
  <c r="J8" i="1"/>
  <c r="L10" i="1"/>
  <c r="K8" i="1"/>
  <c r="N8" i="1" l="1"/>
  <c r="K32" i="1"/>
  <c r="N32" i="1" s="1"/>
  <c r="J32" i="1"/>
  <c r="M32" i="1" s="1"/>
  <c r="M8" i="1"/>
  <c r="I32" i="1"/>
  <c r="L32" i="1" s="1"/>
  <c r="L8" i="1"/>
</calcChain>
</file>

<file path=xl/sharedStrings.xml><?xml version="1.0" encoding="utf-8"?>
<sst xmlns="http://schemas.openxmlformats.org/spreadsheetml/2006/main" count="120" uniqueCount="56">
  <si>
    <t>UNIDAD NACIONAL DE PROTECCION - UNP EJECUCION A NOVIEMBRE 30 DE 2022</t>
  </si>
  <si>
    <t>UNIDAD EJECUTORA: 37-08-00  MES: NOVIEMBRE 30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</si>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</sst>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44A9ABFA-BE52-4408-97EE-0DDA7A1A5196}"/>
    <cellStyle name="Millares 4 7 2 7 5 2 2 2" xfId="2" xr:uid="{F1AABC7A-D4C6-4961-867C-92D17384957C}"/>
    <cellStyle name="Normal" xfId="0" builtinId="0"/>
    <cellStyle name="Normal 2 4" xfId="1" xr:uid="{119065DD-55FA-4B80-9ABB-60EE6D3AF997}"/>
    <cellStyle name="Porcentaje 2" xfId="3" xr:uid="{F64E363D-E598-4652-9453-19CDEB808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NOVIEMBRE%202022/E.P.%20AGREGADA%20A%2030%20NOVIEMBRE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OCTUBRE%202022/E.P.%20AGREGADA%20A%2031%20OCTUBRE%20DE%20202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NOVIEMBRE 2022"/>
    </sheetNames>
    <sheetDataSet>
      <sheetData sheetId="0">
        <row r="5">
          <cell r="T5">
            <v>69755700000</v>
          </cell>
          <cell r="V5">
            <v>69755700000</v>
          </cell>
          <cell r="W5">
            <v>0</v>
          </cell>
          <cell r="X5">
            <v>57305419962.870003</v>
          </cell>
          <cell r="Y5">
            <v>57299366754.870003</v>
          </cell>
          <cell r="AA5">
            <v>57299366754.870003</v>
          </cell>
        </row>
        <row r="6">
          <cell r="T6">
            <v>29738300000</v>
          </cell>
          <cell r="V6">
            <v>29738300000</v>
          </cell>
          <cell r="W6">
            <v>0</v>
          </cell>
          <cell r="X6">
            <v>24990352682</v>
          </cell>
          <cell r="Y6">
            <v>24981229833.68</v>
          </cell>
          <cell r="AA6">
            <v>24981229833.68</v>
          </cell>
        </row>
        <row r="7">
          <cell r="T7">
            <v>6836800000</v>
          </cell>
          <cell r="V7">
            <v>6836800000</v>
          </cell>
          <cell r="W7">
            <v>0</v>
          </cell>
          <cell r="X7">
            <v>5832258785.7700005</v>
          </cell>
          <cell r="Y7">
            <v>5828364352.7700005</v>
          </cell>
          <cell r="AA7">
            <v>5828364352.7700005</v>
          </cell>
        </row>
        <row r="8">
          <cell r="T8">
            <v>1247727211615</v>
          </cell>
          <cell r="V8">
            <v>1230684090474.8799</v>
          </cell>
          <cell r="W8">
            <v>17043121140.120001</v>
          </cell>
          <cell r="X8">
            <v>1144917144815.23</v>
          </cell>
          <cell r="Y8">
            <v>892923098089.39001</v>
          </cell>
          <cell r="AA8">
            <v>887738611969.94995</v>
          </cell>
        </row>
        <row r="9">
          <cell r="T9">
            <v>34590037115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121779794</v>
          </cell>
          <cell r="Y10">
            <v>114634895</v>
          </cell>
          <cell r="AA10">
            <v>114634895</v>
          </cell>
        </row>
        <row r="11">
          <cell r="T11">
            <v>34648962096</v>
          </cell>
          <cell r="V11">
            <v>32515659820</v>
          </cell>
          <cell r="W11">
            <v>2133302276</v>
          </cell>
          <cell r="X11">
            <v>29532297144.700001</v>
          </cell>
          <cell r="Y11">
            <v>17924925882.700001</v>
          </cell>
          <cell r="AA11">
            <v>17924925882.700001</v>
          </cell>
        </row>
        <row r="12">
          <cell r="T12">
            <v>14579962885</v>
          </cell>
          <cell r="V12">
            <v>14579962885</v>
          </cell>
          <cell r="W12">
            <v>0</v>
          </cell>
          <cell r="X12">
            <v>13086703096.639999</v>
          </cell>
          <cell r="Y12">
            <v>12759019279.639999</v>
          </cell>
          <cell r="AA12">
            <v>12560621612.639999</v>
          </cell>
        </row>
        <row r="13">
          <cell r="T13">
            <v>18449526289</v>
          </cell>
          <cell r="V13">
            <v>18449526289</v>
          </cell>
          <cell r="W13">
            <v>0</v>
          </cell>
          <cell r="X13">
            <v>10485201850</v>
          </cell>
          <cell r="Y13">
            <v>10407451850</v>
          </cell>
          <cell r="AA13">
            <v>10407451850</v>
          </cell>
        </row>
        <row r="14">
          <cell r="T14">
            <v>163817381307</v>
          </cell>
          <cell r="V14">
            <v>163632061274</v>
          </cell>
          <cell r="W14">
            <v>185320033</v>
          </cell>
          <cell r="X14">
            <v>161044853623.39999</v>
          </cell>
          <cell r="Y14">
            <v>81600255322.809998</v>
          </cell>
          <cell r="AA14">
            <v>72433610416.139999</v>
          </cell>
        </row>
        <row r="15">
          <cell r="T15">
            <v>1339700000</v>
          </cell>
          <cell r="V15">
            <v>1322648000</v>
          </cell>
          <cell r="W15">
            <v>17052000</v>
          </cell>
          <cell r="X15">
            <v>1291005175.97</v>
          </cell>
          <cell r="Y15">
            <v>1291005175.97</v>
          </cell>
          <cell r="AA15">
            <v>1291005175.97</v>
          </cell>
        </row>
        <row r="16">
          <cell r="T16">
            <v>36000000</v>
          </cell>
          <cell r="V16">
            <v>36000000</v>
          </cell>
          <cell r="W16">
            <v>0</v>
          </cell>
          <cell r="X16">
            <v>7424956</v>
          </cell>
          <cell r="Y16">
            <v>7424956</v>
          </cell>
          <cell r="AA16">
            <v>7093756</v>
          </cell>
        </row>
        <row r="17">
          <cell r="T17">
            <v>2649000000</v>
          </cell>
          <cell r="V17">
            <v>2649000000</v>
          </cell>
          <cell r="W17">
            <v>0</v>
          </cell>
          <cell r="X17">
            <v>2649000000</v>
          </cell>
          <cell r="Y17">
            <v>2649000000</v>
          </cell>
          <cell r="AA17">
            <v>2649000000</v>
          </cell>
        </row>
        <row r="18">
          <cell r="T18">
            <v>29600000</v>
          </cell>
          <cell r="V18">
            <v>0</v>
          </cell>
          <cell r="W18">
            <v>29600000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8828110870</v>
          </cell>
          <cell r="W19">
            <v>0</v>
          </cell>
          <cell r="X19">
            <v>8828110870</v>
          </cell>
          <cell r="Y19">
            <v>8828110870</v>
          </cell>
          <cell r="AA19">
            <v>8828110870</v>
          </cell>
        </row>
        <row r="20">
          <cell r="T20">
            <v>2436100754</v>
          </cell>
          <cell r="V20">
            <v>2436100754</v>
          </cell>
          <cell r="W20">
            <v>0</v>
          </cell>
          <cell r="X20">
            <v>2436100754</v>
          </cell>
          <cell r="Y20">
            <v>2436100754</v>
          </cell>
          <cell r="AA20">
            <v>2436100754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3545260579</v>
          </cell>
          <cell r="Y22">
            <v>2679651453</v>
          </cell>
          <cell r="AA22">
            <v>2679651453</v>
          </cell>
        </row>
        <row r="23">
          <cell r="T23">
            <v>323656437</v>
          </cell>
          <cell r="V23">
            <v>323656437</v>
          </cell>
          <cell r="W23">
            <v>0</v>
          </cell>
          <cell r="X23">
            <v>323656437</v>
          </cell>
          <cell r="Y23">
            <v>323656437</v>
          </cell>
          <cell r="AA23">
            <v>323656437</v>
          </cell>
        </row>
        <row r="24">
          <cell r="T24">
            <v>2826343563</v>
          </cell>
          <cell r="V24">
            <v>2826343563</v>
          </cell>
          <cell r="W24">
            <v>0</v>
          </cell>
          <cell r="X24">
            <v>2744969963</v>
          </cell>
          <cell r="Y24">
            <v>1548293963</v>
          </cell>
          <cell r="AA24">
            <v>1548293963</v>
          </cell>
        </row>
        <row r="25">
          <cell r="T25">
            <v>61907860</v>
          </cell>
          <cell r="V25">
            <v>61907860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438092140</v>
          </cell>
          <cell r="W26">
            <v>0</v>
          </cell>
          <cell r="X26">
            <v>348491500</v>
          </cell>
          <cell r="Y26">
            <v>0</v>
          </cell>
          <cell r="AA26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OCTUBRE 2022"/>
    </sheetNames>
    <sheetDataSet>
      <sheetData sheetId="0">
        <row r="5">
          <cell r="T5">
            <v>69755700000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611C-7EFE-4501-B41A-7421B978A23C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1458070700000</v>
      </c>
      <c r="G5" s="18">
        <f t="shared" si="0"/>
        <v>1404255072905.8799</v>
      </c>
      <c r="H5" s="18">
        <f t="shared" si="0"/>
        <v>19225589979.120003</v>
      </c>
      <c r="I5" s="18">
        <f t="shared" si="0"/>
        <v>1287569588263.1797</v>
      </c>
      <c r="J5" s="18">
        <f t="shared" si="0"/>
        <v>1023536521070.0199</v>
      </c>
      <c r="K5" s="18">
        <f t="shared" si="0"/>
        <v>1018153306083.58</v>
      </c>
      <c r="L5" s="19">
        <f t="shared" ref="L5:L32" si="1">+I5/F5</f>
        <v>0.88306389276129049</v>
      </c>
      <c r="M5" s="19">
        <f t="shared" ref="M5:M32" si="2">+J5/F5</f>
        <v>0.70198003503535178</v>
      </c>
      <c r="N5" s="19">
        <f t="shared" ref="N5:N32" si="3">+K5/F5</f>
        <v>0.69828802271630586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2649000000</v>
      </c>
      <c r="G6" s="18">
        <f t="shared" si="4"/>
        <v>2649000000</v>
      </c>
      <c r="H6" s="18">
        <f t="shared" si="4"/>
        <v>0</v>
      </c>
      <c r="I6" s="18">
        <f t="shared" si="4"/>
        <v>2649000000</v>
      </c>
      <c r="J6" s="18">
        <f t="shared" si="4"/>
        <v>2649000000</v>
      </c>
      <c r="K6" s="18">
        <f t="shared" si="4"/>
        <v>2649000000</v>
      </c>
      <c r="L6" s="19">
        <f t="shared" si="1"/>
        <v>1</v>
      </c>
      <c r="M6" s="19">
        <f t="shared" si="2"/>
        <v>1</v>
      </c>
      <c r="N6" s="19">
        <f t="shared" si="3"/>
        <v>1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163817381307</v>
      </c>
      <c r="G7" s="18">
        <f t="shared" si="5"/>
        <v>163632061274</v>
      </c>
      <c r="H7" s="18">
        <f t="shared" si="5"/>
        <v>185320033</v>
      </c>
      <c r="I7" s="18">
        <f t="shared" si="5"/>
        <v>161044853623.39999</v>
      </c>
      <c r="J7" s="18">
        <f t="shared" si="5"/>
        <v>81600255322.809998</v>
      </c>
      <c r="K7" s="18">
        <f t="shared" si="5"/>
        <v>72433610416.139999</v>
      </c>
      <c r="L7" s="19">
        <f t="shared" si="1"/>
        <v>0.98307549747481204</v>
      </c>
      <c r="M7" s="19">
        <f t="shared" si="2"/>
        <v>0.49811720021264422</v>
      </c>
      <c r="N7" s="19">
        <f t="shared" si="3"/>
        <v>0.44216071480471697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1624537081307</v>
      </c>
      <c r="G8" s="21">
        <f t="shared" si="6"/>
        <v>1570536134179.8799</v>
      </c>
      <c r="H8" s="21">
        <f t="shared" si="6"/>
        <v>19410910012.120003</v>
      </c>
      <c r="I8" s="21">
        <f t="shared" si="6"/>
        <v>1451263441886.5796</v>
      </c>
      <c r="J8" s="21">
        <f t="shared" si="6"/>
        <v>1107785776392.8298</v>
      </c>
      <c r="K8" s="21">
        <f t="shared" si="6"/>
        <v>1093235916499.72</v>
      </c>
      <c r="L8" s="23">
        <f t="shared" si="1"/>
        <v>0.89333968340013803</v>
      </c>
      <c r="M8" s="23">
        <f t="shared" si="2"/>
        <v>0.68190858130586673</v>
      </c>
      <c r="N8" s="23">
        <f t="shared" si="3"/>
        <v>0.67295226995998847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106330800000</v>
      </c>
      <c r="G9" s="24">
        <f>SUM([1]REP_EPG034_EjecucionPresupuesta!V5:V7)</f>
        <v>106330800000</v>
      </c>
      <c r="H9" s="24">
        <f>SUM([1]REP_EPG034_EjecucionPresupuesta!W5:W7)</f>
        <v>0</v>
      </c>
      <c r="I9" s="24">
        <f>SUM([1]REP_EPG034_EjecucionPresupuesta!X5:X7)</f>
        <v>88128031430.639999</v>
      </c>
      <c r="J9" s="24">
        <f>SUM([1]REP_EPG034_EjecucionPresupuesta!Y5:Y7)</f>
        <v>88108960941.320007</v>
      </c>
      <c r="K9" s="24">
        <f>SUM([1]REP_EPG034_EjecucionPresupuesta!AA5:AA7)</f>
        <v>88108960941.320007</v>
      </c>
      <c r="L9" s="19">
        <f t="shared" si="1"/>
        <v>0.82881001018181</v>
      </c>
      <c r="M9" s="19">
        <f t="shared" si="2"/>
        <v>0.82863065961433569</v>
      </c>
      <c r="N9" s="19">
        <f t="shared" si="3"/>
        <v>0.82863065961433569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106330800000</v>
      </c>
      <c r="G10" s="25">
        <f t="shared" si="7"/>
        <v>106330800000</v>
      </c>
      <c r="H10" s="25">
        <f t="shared" si="7"/>
        <v>0</v>
      </c>
      <c r="I10" s="25">
        <f t="shared" si="7"/>
        <v>88128031430.639999</v>
      </c>
      <c r="J10" s="25">
        <f t="shared" si="7"/>
        <v>88108960941.320007</v>
      </c>
      <c r="K10" s="25">
        <f t="shared" si="7"/>
        <v>88108960941.320007</v>
      </c>
      <c r="L10" s="23">
        <f t="shared" si="1"/>
        <v>0.82881001018181</v>
      </c>
      <c r="M10" s="23">
        <f t="shared" si="2"/>
        <v>0.82863065961433569</v>
      </c>
      <c r="N10" s="23">
        <f t="shared" si="3"/>
        <v>0.82863065961433569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1247727211615</v>
      </c>
      <c r="G11" s="24">
        <f>SUM([1]REP_EPG034_EjecucionPresupuesta!V8)</f>
        <v>1230684090474.8799</v>
      </c>
      <c r="H11" s="24">
        <f>SUM([1]REP_EPG034_EjecucionPresupuesta!W8)</f>
        <v>17043121140.120001</v>
      </c>
      <c r="I11" s="24">
        <f>SUM([1]REP_EPG034_EjecucionPresupuesta!X8)</f>
        <v>1144917144815.23</v>
      </c>
      <c r="J11" s="24">
        <f>SUM([1]REP_EPG034_EjecucionPresupuesta!Y8)</f>
        <v>892923098089.39001</v>
      </c>
      <c r="K11" s="24">
        <f>SUM([1]REP_EPG034_EjecucionPresupuesta!AA8)</f>
        <v>887738611969.94995</v>
      </c>
      <c r="L11" s="19">
        <f t="shared" si="1"/>
        <v>0.91760212821943876</v>
      </c>
      <c r="M11" s="19">
        <f t="shared" si="2"/>
        <v>0.71563967650720062</v>
      </c>
      <c r="N11" s="19">
        <f t="shared" si="3"/>
        <v>0.71148453260140287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1247727211615</v>
      </c>
      <c r="G12" s="25">
        <f t="shared" si="8"/>
        <v>1230684090474.8799</v>
      </c>
      <c r="H12" s="25">
        <f t="shared" si="8"/>
        <v>17043121140.120001</v>
      </c>
      <c r="I12" s="25">
        <f t="shared" si="8"/>
        <v>1144917144815.23</v>
      </c>
      <c r="J12" s="25">
        <f t="shared" si="8"/>
        <v>892923098089.39001</v>
      </c>
      <c r="K12" s="25">
        <f t="shared" si="8"/>
        <v>887738611969.94995</v>
      </c>
      <c r="L12" s="23">
        <f t="shared" si="1"/>
        <v>0.91760212821943876</v>
      </c>
      <c r="M12" s="23">
        <f t="shared" si="2"/>
        <v>0.71563967650720062</v>
      </c>
      <c r="N12" s="23">
        <f t="shared" si="3"/>
        <v>0.71148453260140287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14579962885</v>
      </c>
      <c r="G13" s="24">
        <f>SUM([1]REP_EPG034_EjecucionPresupuesta!V12)</f>
        <v>14579962885</v>
      </c>
      <c r="H13" s="24">
        <f>SUM([1]REP_EPG034_EjecucionPresupuesta!W12)</f>
        <v>0</v>
      </c>
      <c r="I13" s="24">
        <f>SUM([1]REP_EPG034_EjecucionPresupuesta!X12)</f>
        <v>13086703096.639999</v>
      </c>
      <c r="J13" s="24">
        <f>SUM([1]REP_EPG034_EjecucionPresupuesta!Y12)</f>
        <v>12759019279.639999</v>
      </c>
      <c r="K13" s="24">
        <f>SUM([1]REP_EPG034_EjecucionPresupuesta!AA12)</f>
        <v>12560621612.639999</v>
      </c>
      <c r="L13" s="19">
        <f t="shared" si="1"/>
        <v>0.89758137245354175</v>
      </c>
      <c r="M13" s="19">
        <f t="shared" si="2"/>
        <v>0.87510643067319438</v>
      </c>
      <c r="N13" s="19">
        <f t="shared" si="3"/>
        <v>0.86149887429154448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88027425500</v>
      </c>
      <c r="G14" s="24">
        <f>[1]REP_EPG034_EjecucionPresupuesta!V9+[1]REP_EPG034_EjecucionPresupuesta!V10+[1]REP_EPG034_EjecucionPresupuesta!V11+[1]REP_EPG034_EjecucionPresupuesta!V13</f>
        <v>51301571546</v>
      </c>
      <c r="H14" s="24">
        <f>[1]REP_EPG034_EjecucionPresupuesta!W9+[1]REP_EPG034_EjecucionPresupuesta!W10+[1]REP_EPG034_EjecucionPresupuesta!W11+[1]REP_EPG034_EjecucionPresupuesta!W13</f>
        <v>2135816839</v>
      </c>
      <c r="I14" s="24">
        <f>[1]REP_EPG034_EjecucionPresupuesta!X9+[1]REP_EPG034_EjecucionPresupuesta!X10+[1]REP_EPG034_EjecucionPresupuesta!X11+[1]REP_EPG034_EjecucionPresupuesta!X13</f>
        <v>40139278788.699997</v>
      </c>
      <c r="J14" s="24">
        <f>[1]REP_EPG034_EjecucionPresupuesta!Y9+[1]REP_EPG034_EjecucionPresupuesta!Y10+[1]REP_EPG034_EjecucionPresupuesta!Y11+[1]REP_EPG034_EjecucionPresupuesta!Y13</f>
        <v>28447012627.700001</v>
      </c>
      <c r="K14" s="24">
        <f>[1]REP_EPG034_EjecucionPresupuesta!AA9+[1]REP_EPG034_EjecucionPresupuesta!AA10+[1]REP_EPG034_EjecucionPresupuesta!AA11+[1]REP_EPG034_EjecucionPresupuesta!AA13</f>
        <v>28447012627.700001</v>
      </c>
      <c r="L14" s="19">
        <f t="shared" si="1"/>
        <v>0.45598605844379714</v>
      </c>
      <c r="M14" s="19">
        <f t="shared" si="2"/>
        <v>0.32316079297014089</v>
      </c>
      <c r="N14" s="19">
        <f t="shared" si="3"/>
        <v>0.32316079297014089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102607388385</v>
      </c>
      <c r="G15" s="27">
        <f t="shared" si="9"/>
        <v>65881534431</v>
      </c>
      <c r="H15" s="27">
        <f t="shared" si="9"/>
        <v>2135816839</v>
      </c>
      <c r="I15" s="27">
        <f t="shared" si="9"/>
        <v>53225981885.339996</v>
      </c>
      <c r="J15" s="27">
        <f t="shared" si="9"/>
        <v>41206031907.339996</v>
      </c>
      <c r="K15" s="27">
        <f t="shared" si="9"/>
        <v>41007634240.339996</v>
      </c>
      <c r="L15" s="23">
        <f t="shared" si="1"/>
        <v>0.5187343984005055</v>
      </c>
      <c r="M15" s="23">
        <f t="shared" si="2"/>
        <v>0.40158932564123068</v>
      </c>
      <c r="N15" s="23">
        <f t="shared" si="3"/>
        <v>0.39965576442188089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163817381307</v>
      </c>
      <c r="G16" s="28">
        <f>SUM([1]REP_EPG034_EjecucionPresupuesta!V14)</f>
        <v>163632061274</v>
      </c>
      <c r="H16" s="28">
        <f>SUM([1]REP_EPG034_EjecucionPresupuesta!W14)</f>
        <v>185320033</v>
      </c>
      <c r="I16" s="28">
        <f>SUM([1]REP_EPG034_EjecucionPresupuesta!X14)</f>
        <v>161044853623.39999</v>
      </c>
      <c r="J16" s="28">
        <f>SUM([1]REP_EPG034_EjecucionPresupuesta!Y14)</f>
        <v>81600255322.809998</v>
      </c>
      <c r="K16" s="28">
        <f>SUM([1]REP_EPG034_EjecucionPresupuesta!AA14)</f>
        <v>72433610416.139999</v>
      </c>
      <c r="L16" s="19">
        <f t="shared" si="1"/>
        <v>0.98307549747481204</v>
      </c>
      <c r="M16" s="19">
        <f t="shared" si="2"/>
        <v>0.49811720021264422</v>
      </c>
      <c r="N16" s="19">
        <f t="shared" si="3"/>
        <v>0.44216071480471697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163817381307</v>
      </c>
      <c r="G17" s="27">
        <f t="shared" si="10"/>
        <v>163632061274</v>
      </c>
      <c r="H17" s="27">
        <f t="shared" si="10"/>
        <v>185320033</v>
      </c>
      <c r="I17" s="27">
        <f t="shared" si="10"/>
        <v>161044853623.39999</v>
      </c>
      <c r="J17" s="27">
        <f t="shared" si="10"/>
        <v>81600255322.809998</v>
      </c>
      <c r="K17" s="27">
        <f t="shared" si="10"/>
        <v>72433610416.139999</v>
      </c>
      <c r="L17" s="23">
        <f t="shared" si="1"/>
        <v>0.98307549747481204</v>
      </c>
      <c r="M17" s="23">
        <f t="shared" si="2"/>
        <v>0.49811720021264422</v>
      </c>
      <c r="N17" s="23">
        <f t="shared" si="3"/>
        <v>0.44216071480471697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1322648000</v>
      </c>
      <c r="H18" s="28">
        <f>SUM([1]REP_EPG034_EjecucionPresupuesta!W15)</f>
        <v>17052000</v>
      </c>
      <c r="I18" s="28">
        <f>SUM([1]REP_EPG034_EjecucionPresupuesta!X15)</f>
        <v>1291005175.97</v>
      </c>
      <c r="J18" s="28">
        <f>SUM([1]REP_EPG034_EjecucionPresupuesta!Y15)</f>
        <v>1291005175.97</v>
      </c>
      <c r="K18" s="28">
        <f>SUM([1]REP_EPG034_EjecucionPresupuesta!AA15)</f>
        <v>1291005175.97</v>
      </c>
      <c r="L18" s="19">
        <f t="shared" si="1"/>
        <v>0.96365244156900798</v>
      </c>
      <c r="M18" s="19">
        <f t="shared" si="2"/>
        <v>0.96365244156900798</v>
      </c>
      <c r="N18" s="19">
        <f t="shared" si="3"/>
        <v>0.96365244156900798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2649000000</v>
      </c>
      <c r="H19" s="28">
        <f>SUM([1]REP_EPG034_EjecucionPresupuesta!W17)</f>
        <v>0</v>
      </c>
      <c r="I19" s="28">
        <f>SUM([1]REP_EPG034_EjecucionPresupuesta!X17)</f>
        <v>2649000000</v>
      </c>
      <c r="J19" s="28">
        <f>SUM([1]REP_EPG034_EjecucionPresupuesta!Y17)</f>
        <v>2649000000</v>
      </c>
      <c r="K19" s="28">
        <f>SUM([1]REP_EPG034_EjecucionPresupuesta!AA17)</f>
        <v>2649000000</v>
      </c>
      <c r="L19" s="19">
        <f t="shared" si="1"/>
        <v>1</v>
      </c>
      <c r="M19" s="19">
        <f t="shared" si="2"/>
        <v>1</v>
      </c>
      <c r="N19" s="19">
        <f t="shared" si="3"/>
        <v>1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36000000</v>
      </c>
      <c r="H20" s="28">
        <f>[1]REP_EPG034_EjecucionPresupuesta!W16+[1]REP_EPG034_EjecucionPresupuesta!W18</f>
        <v>29600000</v>
      </c>
      <c r="I20" s="28">
        <f>[1]REP_EPG034_EjecucionPresupuesta!X16+[1]REP_EPG034_EjecucionPresupuesta!X18</f>
        <v>7424956</v>
      </c>
      <c r="J20" s="28">
        <f>[1]REP_EPG034_EjecucionPresupuesta!Y16+[1]REP_EPG034_EjecucionPresupuesta!Y18</f>
        <v>7424956</v>
      </c>
      <c r="K20" s="28">
        <f>[1]REP_EPG034_EjecucionPresupuesta!AA16+[1]REP_EPG034_EjecucionPresupuesta!AA18</f>
        <v>7093756</v>
      </c>
      <c r="L20" s="19">
        <f t="shared" si="1"/>
        <v>0.11318530487804879</v>
      </c>
      <c r="M20" s="19">
        <f t="shared" si="2"/>
        <v>0.11318530487804879</v>
      </c>
      <c r="N20" s="19">
        <f t="shared" si="3"/>
        <v>0.1081365243902439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4054300000</v>
      </c>
      <c r="G21" s="27">
        <f t="shared" si="11"/>
        <v>4007648000</v>
      </c>
      <c r="H21" s="27">
        <f t="shared" si="11"/>
        <v>46652000</v>
      </c>
      <c r="I21" s="27">
        <f t="shared" si="11"/>
        <v>3947430131.9700003</v>
      </c>
      <c r="J21" s="27">
        <f t="shared" si="11"/>
        <v>3947430131.9700003</v>
      </c>
      <c r="K21" s="27">
        <f t="shared" si="11"/>
        <v>3947098931.9700003</v>
      </c>
      <c r="L21" s="23">
        <f t="shared" si="1"/>
        <v>0.97364036503712115</v>
      </c>
      <c r="M21" s="23">
        <f t="shared" si="2"/>
        <v>0.97364036503712115</v>
      </c>
      <c r="N21" s="23">
        <f t="shared" si="3"/>
        <v>0.97355867399304452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8828110870</v>
      </c>
      <c r="H22" s="30">
        <f>SUM([1]REP_EPG034_EjecucionPresupuesta!W19)</f>
        <v>0</v>
      </c>
      <c r="I22" s="30">
        <f>SUM([1]REP_EPG034_EjecucionPresupuesta!X19)</f>
        <v>8828110870</v>
      </c>
      <c r="J22" s="30">
        <f>SUM([1]REP_EPG034_EjecucionPresupuesta!Y19)</f>
        <v>8828110870</v>
      </c>
      <c r="K22" s="30">
        <f>SUM([1]REP_EPG034_EjecucionPresupuesta!AA19)</f>
        <v>8828110870</v>
      </c>
      <c r="L22" s="19">
        <f t="shared" si="1"/>
        <v>1</v>
      </c>
      <c r="M22" s="19">
        <f t="shared" si="2"/>
        <v>1</v>
      </c>
      <c r="N22" s="19">
        <f t="shared" si="3"/>
        <v>1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2436100754</v>
      </c>
      <c r="H23" s="30">
        <f>SUM([1]REP_EPG034_EjecucionPresupuesta!W20)</f>
        <v>0</v>
      </c>
      <c r="I23" s="30">
        <f>SUM([1]REP_EPG034_EjecucionPresupuesta!X20)</f>
        <v>2436100754</v>
      </c>
      <c r="J23" s="30">
        <f>SUM([1]REP_EPG034_EjecucionPresupuesta!Y20)</f>
        <v>2436100754</v>
      </c>
      <c r="K23" s="30">
        <f>SUM([1]REP_EPG034_EjecucionPresupuesta!AA20)</f>
        <v>2436100754</v>
      </c>
      <c r="L23" s="19">
        <f t="shared" si="1"/>
        <v>1</v>
      </c>
      <c r="M23" s="19">
        <f t="shared" si="2"/>
        <v>1</v>
      </c>
      <c r="N23" s="19">
        <f t="shared" si="3"/>
        <v>1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2">SUM(F22:F23)</f>
        <v>11264211624</v>
      </c>
      <c r="G24" s="27">
        <f t="shared" si="12"/>
        <v>11264211624</v>
      </c>
      <c r="H24" s="27">
        <f t="shared" si="12"/>
        <v>0</v>
      </c>
      <c r="I24" s="27">
        <f t="shared" si="12"/>
        <v>11264211624</v>
      </c>
      <c r="J24" s="27">
        <f t="shared" si="12"/>
        <v>11264211624</v>
      </c>
      <c r="K24" s="27">
        <f t="shared" si="12"/>
        <v>11264211624</v>
      </c>
      <c r="L24" s="23">
        <f t="shared" si="1"/>
        <v>1</v>
      </c>
      <c r="M24" s="23">
        <f t="shared" si="2"/>
        <v>1</v>
      </c>
      <c r="N24" s="23">
        <f t="shared" si="3"/>
        <v>1</v>
      </c>
    </row>
    <row r="25" spans="1:14" x14ac:dyDescent="0.25">
      <c r="A25" s="25" t="s">
        <v>48</v>
      </c>
      <c r="B25" s="26"/>
      <c r="C25" s="26"/>
      <c r="D25" s="26"/>
      <c r="E25" s="25"/>
      <c r="F25" s="27">
        <f t="shared" ref="F25:K25" si="13">SUM(F26:F31)</f>
        <v>9000000000</v>
      </c>
      <c r="G25" s="27">
        <f t="shared" si="13"/>
        <v>7206228893</v>
      </c>
      <c r="H25" s="27">
        <f t="shared" si="13"/>
        <v>1793771107</v>
      </c>
      <c r="I25" s="27">
        <f t="shared" si="13"/>
        <v>6962378479</v>
      </c>
      <c r="J25" s="27">
        <f t="shared" si="13"/>
        <v>4551601853</v>
      </c>
      <c r="K25" s="27">
        <f t="shared" si="13"/>
        <v>4551601853</v>
      </c>
      <c r="L25" s="23">
        <f t="shared" si="1"/>
        <v>0.77359760877777772</v>
      </c>
      <c r="M25" s="23">
        <f t="shared" si="2"/>
        <v>0.50573353922222219</v>
      </c>
      <c r="N25" s="23">
        <f t="shared" si="3"/>
        <v>0.50573353922222219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3545260579</v>
      </c>
      <c r="J27" s="24">
        <f>SUM([1]REP_EPG034_EjecucionPresupuesta!Y22)</f>
        <v>2679651453</v>
      </c>
      <c r="K27" s="24">
        <f>SUM([1]REP_EPG034_EjecucionPresupuesta!AA22)</f>
        <v>2679651453</v>
      </c>
      <c r="L27" s="19">
        <f t="shared" si="1"/>
        <v>0.97800291834482755</v>
      </c>
      <c r="M27" s="19">
        <f t="shared" si="2"/>
        <v>0.73921419393103449</v>
      </c>
      <c r="N27" s="19">
        <f t="shared" si="3"/>
        <v>0.73921419393103449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323656437</v>
      </c>
      <c r="H28" s="24">
        <f>SUM([1]REP_EPG034_EjecucionPresupuesta!W23)</f>
        <v>0</v>
      </c>
      <c r="I28" s="24">
        <f>SUM([1]REP_EPG034_EjecucionPresupuesta!X23)</f>
        <v>323656437</v>
      </c>
      <c r="J28" s="24">
        <f>SUM([1]REP_EPG034_EjecucionPresupuesta!Y23)</f>
        <v>323656437</v>
      </c>
      <c r="K28" s="24">
        <f>SUM([1]REP_EPG034_EjecucionPresupuesta!AA23)</f>
        <v>323656437</v>
      </c>
      <c r="L28" s="19">
        <f t="shared" si="1"/>
        <v>1</v>
      </c>
      <c r="M28" s="19">
        <f t="shared" si="2"/>
        <v>1</v>
      </c>
      <c r="N28" s="19">
        <f t="shared" si="3"/>
        <v>1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2826343563</v>
      </c>
      <c r="H29" s="24">
        <f>SUM([1]REP_EPG034_EjecucionPresupuesta!W24)</f>
        <v>0</v>
      </c>
      <c r="I29" s="24">
        <f>SUM([1]REP_EPG034_EjecucionPresupuesta!X24)</f>
        <v>2744969963</v>
      </c>
      <c r="J29" s="24">
        <f>SUM([1]REP_EPG034_EjecucionPresupuesta!Y24)</f>
        <v>1548293963</v>
      </c>
      <c r="K29" s="24">
        <f>SUM([1]REP_EPG034_EjecucionPresupuesta!AA24)</f>
        <v>1548293963</v>
      </c>
      <c r="L29" s="19">
        <f t="shared" si="1"/>
        <v>0.97120887882659723</v>
      </c>
      <c r="M29" s="19">
        <f t="shared" si="2"/>
        <v>0.54780812328299378</v>
      </c>
      <c r="N29" s="19">
        <f t="shared" si="3"/>
        <v>0.54780812328299378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61907860</v>
      </c>
      <c r="H30" s="24">
        <f>SUM([1]REP_EPG034_EjecucionPresupuesta!W25)</f>
        <v>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438092140</v>
      </c>
      <c r="H31" s="24">
        <f>SUM([1]REP_EPG034_EjecucionPresupuesta!W26)</f>
        <v>0</v>
      </c>
      <c r="I31" s="24">
        <f>SUM([1]REP_EPG034_EjecucionPresupuesta!X26)</f>
        <v>348491500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0.79547535365505528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 t="shared" ref="F32:K32" si="14">F8+F24+F25</f>
        <v>1644801292931</v>
      </c>
      <c r="G32" s="32">
        <f t="shared" si="14"/>
        <v>1589006574696.8799</v>
      </c>
      <c r="H32" s="32">
        <f t="shared" si="14"/>
        <v>21204681119.120003</v>
      </c>
      <c r="I32" s="32">
        <f t="shared" si="14"/>
        <v>1469490031989.5796</v>
      </c>
      <c r="J32" s="32">
        <f t="shared" si="14"/>
        <v>1123601589869.8298</v>
      </c>
      <c r="K32" s="32">
        <f t="shared" si="14"/>
        <v>1109051729976.72</v>
      </c>
      <c r="L32" s="33">
        <f t="shared" si="1"/>
        <v>0.89341493000104621</v>
      </c>
      <c r="M32" s="33">
        <f t="shared" si="2"/>
        <v>0.68312299771335683</v>
      </c>
      <c r="N32" s="33">
        <f t="shared" si="3"/>
        <v>0.67427702953735769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NOVIEMBRE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2022-12-13T13:08:42Z</dcterms:created>
  <dcterms:modified xsi:type="dcterms:W3CDTF">2022-12-13T13:09:11Z</dcterms:modified>
</cp:coreProperties>
</file>