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ENERO/"/>
    </mc:Choice>
  </mc:AlternateContent>
  <xr:revisionPtr revIDLastSave="0" documentId="8_{D82CCF87-DFA0-459B-B6AB-863C9E517DAC}" xr6:coauthVersionLast="47" xr6:coauthVersionMax="47" xr10:uidLastSave="{00000000-0000-0000-0000-000000000000}"/>
  <bookViews>
    <workbookView xWindow="-120" yWindow="-120" windowWidth="20730" windowHeight="11160" xr2:uid="{415DF11F-8789-43CC-BA13-E30892BAC8D3}"/>
  </bookViews>
  <sheets>
    <sheet name="EJECUCION A 31 ENERO 2024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[2]Avantel!$A$1:$Q$1075</definedName>
    <definedName name="Comod_avantel08">Base [2]Avantel!$A$1:$Q$1075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[2]Avantel!$A$1:$Q$1075</definedName>
    <definedName name="GGGG">Base [2]Avantel!$A$1:$Q$1075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M25" i="1" s="1"/>
  <c r="I25" i="1"/>
  <c r="L25" i="1" s="1"/>
  <c r="H25" i="1"/>
  <c r="H24" i="1" s="1"/>
  <c r="G25" i="1"/>
  <c r="F25" i="1"/>
  <c r="N25" i="1" s="1"/>
  <c r="K24" i="1"/>
  <c r="I24" i="1"/>
  <c r="G24" i="1"/>
  <c r="J23" i="1"/>
  <c r="M23" i="1" s="1"/>
  <c r="H23" i="1"/>
  <c r="F23" i="1"/>
  <c r="M22" i="1"/>
  <c r="K22" i="1"/>
  <c r="N22" i="1" s="1"/>
  <c r="J22" i="1"/>
  <c r="I22" i="1"/>
  <c r="I23" i="1" s="1"/>
  <c r="L23" i="1" s="1"/>
  <c r="H22" i="1"/>
  <c r="G22" i="1"/>
  <c r="G23" i="1" s="1"/>
  <c r="F22" i="1"/>
  <c r="J21" i="1"/>
  <c r="M21" i="1" s="1"/>
  <c r="F21" i="1"/>
  <c r="M20" i="1"/>
  <c r="K20" i="1"/>
  <c r="N20" i="1" s="1"/>
  <c r="J20" i="1"/>
  <c r="I20" i="1"/>
  <c r="L20" i="1" s="1"/>
  <c r="H20" i="1"/>
  <c r="G20" i="1"/>
  <c r="F20" i="1"/>
  <c r="L19" i="1"/>
  <c r="K19" i="1"/>
  <c r="J19" i="1"/>
  <c r="M19" i="1" s="1"/>
  <c r="I19" i="1"/>
  <c r="H19" i="1"/>
  <c r="H21" i="1" s="1"/>
  <c r="G19" i="1"/>
  <c r="F19" i="1"/>
  <c r="N19" i="1" s="1"/>
  <c r="M18" i="1"/>
  <c r="K18" i="1"/>
  <c r="K21" i="1" s="1"/>
  <c r="N21" i="1" s="1"/>
  <c r="J18" i="1"/>
  <c r="I18" i="1"/>
  <c r="I21" i="1" s="1"/>
  <c r="L21" i="1" s="1"/>
  <c r="H18" i="1"/>
  <c r="G18" i="1"/>
  <c r="G21" i="1" s="1"/>
  <c r="F18" i="1"/>
  <c r="J17" i="1"/>
  <c r="M17" i="1" s="1"/>
  <c r="H17" i="1"/>
  <c r="F17" i="1"/>
  <c r="M16" i="1"/>
  <c r="K16" i="1"/>
  <c r="K17" i="1" s="1"/>
  <c r="N17" i="1" s="1"/>
  <c r="J16" i="1"/>
  <c r="I16" i="1"/>
  <c r="L16" i="1" s="1"/>
  <c r="H16" i="1"/>
  <c r="G16" i="1"/>
  <c r="G17" i="1" s="1"/>
  <c r="F16" i="1"/>
  <c r="M14" i="1"/>
  <c r="K14" i="1"/>
  <c r="N14" i="1" s="1"/>
  <c r="J14" i="1"/>
  <c r="I14" i="1"/>
  <c r="L14" i="1" s="1"/>
  <c r="H14" i="1"/>
  <c r="G14" i="1"/>
  <c r="F14" i="1"/>
  <c r="K13" i="1"/>
  <c r="K15" i="1" s="1"/>
  <c r="J13" i="1"/>
  <c r="M13" i="1" s="1"/>
  <c r="I13" i="1"/>
  <c r="I15" i="1" s="1"/>
  <c r="H13" i="1"/>
  <c r="H15" i="1" s="1"/>
  <c r="G13" i="1"/>
  <c r="G15" i="1" s="1"/>
  <c r="F13" i="1"/>
  <c r="N13" i="1" s="1"/>
  <c r="K12" i="1"/>
  <c r="N12" i="1" s="1"/>
  <c r="I12" i="1"/>
  <c r="G12" i="1"/>
  <c r="L11" i="1"/>
  <c r="K11" i="1"/>
  <c r="J11" i="1"/>
  <c r="M11" i="1" s="1"/>
  <c r="I11" i="1"/>
  <c r="H11" i="1"/>
  <c r="H12" i="1" s="1"/>
  <c r="G11" i="1"/>
  <c r="F11" i="1"/>
  <c r="F12" i="1" s="1"/>
  <c r="K10" i="1"/>
  <c r="I10" i="1"/>
  <c r="L10" i="1" s="1"/>
  <c r="G10" i="1"/>
  <c r="K9" i="1"/>
  <c r="J9" i="1"/>
  <c r="J10" i="1" s="1"/>
  <c r="I9" i="1"/>
  <c r="H9" i="1"/>
  <c r="H10" i="1" s="1"/>
  <c r="G9" i="1"/>
  <c r="F9" i="1"/>
  <c r="F10" i="1" s="1"/>
  <c r="J7" i="1"/>
  <c r="M7" i="1" s="1"/>
  <c r="I7" i="1"/>
  <c r="H7" i="1"/>
  <c r="F7" i="1"/>
  <c r="L7" i="1" s="1"/>
  <c r="M6" i="1"/>
  <c r="K6" i="1"/>
  <c r="N6" i="1" s="1"/>
  <c r="J6" i="1"/>
  <c r="I6" i="1"/>
  <c r="L6" i="1" s="1"/>
  <c r="H6" i="1"/>
  <c r="G6" i="1"/>
  <c r="F6" i="1"/>
  <c r="K5" i="1"/>
  <c r="J5" i="1"/>
  <c r="J8" i="1" s="1"/>
  <c r="H5" i="1"/>
  <c r="H8" i="1" s="1"/>
  <c r="H26" i="1" s="1"/>
  <c r="G5" i="1"/>
  <c r="F5" i="1"/>
  <c r="N5" i="1" s="1"/>
  <c r="J26" i="1" l="1"/>
  <c r="M8" i="1"/>
  <c r="M10" i="1"/>
  <c r="N10" i="1"/>
  <c r="N15" i="1"/>
  <c r="L24" i="1"/>
  <c r="L15" i="1"/>
  <c r="L12" i="1"/>
  <c r="N11" i="1"/>
  <c r="L13" i="1"/>
  <c r="F15" i="1"/>
  <c r="J15" i="1"/>
  <c r="M15" i="1" s="1"/>
  <c r="L9" i="1"/>
  <c r="I5" i="1"/>
  <c r="M5" i="1"/>
  <c r="G7" i="1"/>
  <c r="G8" i="1" s="1"/>
  <c r="G26" i="1" s="1"/>
  <c r="K7" i="1"/>
  <c r="N7" i="1" s="1"/>
  <c r="F8" i="1"/>
  <c r="M9" i="1"/>
  <c r="J12" i="1"/>
  <c r="M12" i="1" s="1"/>
  <c r="N16" i="1"/>
  <c r="I17" i="1"/>
  <c r="L17" i="1" s="1"/>
  <c r="L18" i="1"/>
  <c r="L22" i="1"/>
  <c r="K23" i="1"/>
  <c r="N23" i="1" s="1"/>
  <c r="F24" i="1"/>
  <c r="N24" i="1" s="1"/>
  <c r="J24" i="1"/>
  <c r="N9" i="1"/>
  <c r="K8" i="1"/>
  <c r="N18" i="1"/>
  <c r="F26" i="1" l="1"/>
  <c r="I8" i="1"/>
  <c r="L5" i="1"/>
  <c r="M26" i="1"/>
  <c r="N8" i="1"/>
  <c r="K26" i="1"/>
  <c r="N26" i="1" s="1"/>
  <c r="M24" i="1"/>
  <c r="L8" i="1" l="1"/>
  <c r="I26" i="1"/>
  <c r="L26" i="1" s="1"/>
</calcChain>
</file>

<file path=xl/sharedStrings.xml><?xml version="1.0" encoding="utf-8"?>
<sst xmlns="http://schemas.openxmlformats.org/spreadsheetml/2006/main" count="90" uniqueCount="50">
  <si>
    <t>UNIDAD NACIONAL DE PROTECCION - UNP EJECUCION A ENERO 31 DE 2024</t>
  </si>
  <si>
    <t>UNIDAD EJECUTORA: 37-08-00  MES: ENERO 31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</si>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</sst>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F073EE95-08CD-44FB-ACF2-F74F8EC6DFBE}"/>
    <cellStyle name="Millares 4 7 2 7 5 2 2 2" xfId="2" xr:uid="{A72D426C-5292-4611-9A8F-BBE3C42420CA}"/>
    <cellStyle name="Normal" xfId="0" builtinId="0"/>
    <cellStyle name="Normal 2 4" xfId="1" xr:uid="{70500BBC-83BD-4EC8-AE0E-ADDC80D71E75}"/>
    <cellStyle name="Porcentaje 2" xfId="3" xr:uid="{D097D191-68B4-43E0-8A2C-60FFE8FFD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ENERO/E.P.%20AGREGADA%20A%2031%20DE%20ENERO%20DE%202024-1.xlsx" TargetMode="External"/><Relationship Id="rId1" Type="http://schemas.openxmlformats.org/officeDocument/2006/relationships/externalLinkPath" Target="/personal/vanessa_pinzon_unp_gov_co/Documents/VANESSA%20ANDREA%20PINZON%20AREDONDO/REPORTES/2024/AGREGADA/ENERO/E.P.%20AGREGADA%20A%2031%20DE%20ENERO%20DE%202024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ENERO 2024"/>
    </sheetNames>
    <sheetDataSet>
      <sheetData sheetId="0">
        <row r="5">
          <cell r="T5">
            <v>80671800000</v>
          </cell>
          <cell r="V5">
            <v>80671800000</v>
          </cell>
          <cell r="W5">
            <v>0</v>
          </cell>
          <cell r="X5">
            <v>5015833917</v>
          </cell>
          <cell r="Y5">
            <v>5015833917</v>
          </cell>
          <cell r="AA5">
            <v>5015833917</v>
          </cell>
        </row>
        <row r="6">
          <cell r="T6">
            <v>33069600000</v>
          </cell>
          <cell r="V6">
            <v>33069600000</v>
          </cell>
          <cell r="W6">
            <v>0</v>
          </cell>
          <cell r="X6">
            <v>2342851500</v>
          </cell>
          <cell r="Y6">
            <v>2342851500</v>
          </cell>
          <cell r="AA6">
            <v>2342851500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451878358.25999999</v>
          </cell>
          <cell r="Y7">
            <v>451878358.25999999</v>
          </cell>
          <cell r="AA7">
            <v>451878358.25999999</v>
          </cell>
        </row>
        <row r="8">
          <cell r="T8">
            <v>1710867500000</v>
          </cell>
          <cell r="V8">
            <v>1518494002280.5601</v>
          </cell>
          <cell r="W8">
            <v>192373497719.44</v>
          </cell>
          <cell r="X8">
            <v>1479558235529.23</v>
          </cell>
          <cell r="Y8">
            <v>7702692120.6700001</v>
          </cell>
          <cell r="AA8">
            <v>6697953619.6700001</v>
          </cell>
        </row>
        <row r="9">
          <cell r="T9">
            <v>294000000000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31431274</v>
          </cell>
          <cell r="Y10">
            <v>31431274</v>
          </cell>
          <cell r="AA10">
            <v>31431274</v>
          </cell>
        </row>
        <row r="11">
          <cell r="T11">
            <v>40365200000</v>
          </cell>
          <cell r="V11">
            <v>439789473.29000002</v>
          </cell>
          <cell r="W11">
            <v>39925410526.709999</v>
          </cell>
          <cell r="X11">
            <v>48867216.289999999</v>
          </cell>
          <cell r="Y11">
            <v>0</v>
          </cell>
          <cell r="AA11">
            <v>0</v>
          </cell>
        </row>
        <row r="12">
          <cell r="T12">
            <v>8470300000</v>
          </cell>
          <cell r="V12">
            <v>0</v>
          </cell>
          <cell r="W12">
            <v>8470300000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25783500000</v>
          </cell>
          <cell r="V13">
            <v>21083500000</v>
          </cell>
          <cell r="W13">
            <v>4700000000</v>
          </cell>
          <cell r="X13">
            <v>446250000</v>
          </cell>
          <cell r="Y13">
            <v>446250000</v>
          </cell>
          <cell r="AA13">
            <v>146250000</v>
          </cell>
        </row>
        <row r="14">
          <cell r="T14">
            <v>164697000000</v>
          </cell>
          <cell r="V14">
            <v>345788699</v>
          </cell>
          <cell r="W14">
            <v>164351211301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1485000000</v>
          </cell>
          <cell r="V15">
            <v>1375000000</v>
          </cell>
          <cell r="W15">
            <v>110000000</v>
          </cell>
          <cell r="X15">
            <v>565530000</v>
          </cell>
          <cell r="Y15">
            <v>565530000</v>
          </cell>
          <cell r="AA15">
            <v>565530000</v>
          </cell>
        </row>
        <row r="16">
          <cell r="T16">
            <v>12100000</v>
          </cell>
          <cell r="V16">
            <v>7300000</v>
          </cell>
          <cell r="W16">
            <v>4800000</v>
          </cell>
          <cell r="X16">
            <v>663636</v>
          </cell>
          <cell r="Y16">
            <v>0</v>
          </cell>
          <cell r="AA16">
            <v>0</v>
          </cell>
        </row>
        <row r="17">
          <cell r="T17">
            <v>3380100000</v>
          </cell>
          <cell r="V17">
            <v>0</v>
          </cell>
          <cell r="W17">
            <v>3380100000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57400000</v>
          </cell>
          <cell r="V18">
            <v>0</v>
          </cell>
          <cell r="W18">
            <v>57400000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3610711702</v>
          </cell>
          <cell r="V19">
            <v>0</v>
          </cell>
          <cell r="W19">
            <v>3610711702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4403313940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903A-A8D3-4471-BCCB-5F311CEEBE98}">
  <sheetPr>
    <pageSetUpPr fitToPage="1"/>
  </sheetPr>
  <dimension ref="A1:N30"/>
  <sheetViews>
    <sheetView tabSelected="1" topLeftCell="B11" zoomScaleNormal="100" workbookViewId="0">
      <selection activeCell="H25" sqref="H25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2203108200000</v>
      </c>
      <c r="G5" s="18">
        <f t="shared" si="0"/>
        <v>1663466791753.8501</v>
      </c>
      <c r="H5" s="18">
        <f t="shared" si="0"/>
        <v>245641408246.14999</v>
      </c>
      <c r="I5" s="18">
        <f t="shared" si="0"/>
        <v>1488461541430.78</v>
      </c>
      <c r="J5" s="18">
        <f t="shared" si="0"/>
        <v>16556467169.93</v>
      </c>
      <c r="K5" s="18">
        <f t="shared" si="0"/>
        <v>15251728668.93</v>
      </c>
      <c r="L5" s="19">
        <f t="shared" ref="L5:L26" si="1">+I5/F5</f>
        <v>0.67561890125540813</v>
      </c>
      <c r="M5" s="19">
        <f t="shared" ref="M5:M26" si="2">+J5/F5</f>
        <v>7.5150494968563054E-3</v>
      </c>
      <c r="N5" s="19">
        <f t="shared" ref="N5:N26" si="3">+K5/F5</f>
        <v>6.9228232498658032E-3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3380100000</v>
      </c>
      <c r="G6" s="18">
        <f t="shared" si="4"/>
        <v>0</v>
      </c>
      <c r="H6" s="18">
        <f t="shared" si="4"/>
        <v>3380100000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164697000000</v>
      </c>
      <c r="G7" s="18">
        <f t="shared" si="5"/>
        <v>345788699</v>
      </c>
      <c r="H7" s="18">
        <f t="shared" si="5"/>
        <v>164351211301</v>
      </c>
      <c r="I7" s="18">
        <f t="shared" si="5"/>
        <v>0</v>
      </c>
      <c r="J7" s="18">
        <f t="shared" si="5"/>
        <v>0</v>
      </c>
      <c r="K7" s="18">
        <f t="shared" si="5"/>
        <v>0</v>
      </c>
      <c r="L7" s="19">
        <f t="shared" si="1"/>
        <v>0</v>
      </c>
      <c r="M7" s="19">
        <f t="shared" si="2"/>
        <v>0</v>
      </c>
      <c r="N7" s="19">
        <f t="shared" si="3"/>
        <v>0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2371185300000</v>
      </c>
      <c r="G8" s="21">
        <f t="shared" si="6"/>
        <v>1663812580452.8501</v>
      </c>
      <c r="H8" s="21">
        <f t="shared" si="6"/>
        <v>413372719547.15002</v>
      </c>
      <c r="I8" s="21">
        <f t="shared" si="6"/>
        <v>1488461541430.78</v>
      </c>
      <c r="J8" s="21">
        <f t="shared" si="6"/>
        <v>16556467169.93</v>
      </c>
      <c r="K8" s="21">
        <f t="shared" si="6"/>
        <v>15251728668.93</v>
      </c>
      <c r="L8" s="23">
        <f t="shared" si="1"/>
        <v>0.62772890057591868</v>
      </c>
      <c r="M8" s="23">
        <f t="shared" si="2"/>
        <v>6.982359063178234E-3</v>
      </c>
      <c r="N8" s="23">
        <f t="shared" si="3"/>
        <v>6.4321116822586575E-3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121708900000</v>
      </c>
      <c r="G9" s="24">
        <f>SUM([1]REP_EPG034_EjecucionPresupuesta!V5:V7)</f>
        <v>121708900000</v>
      </c>
      <c r="H9" s="24">
        <f>SUM([1]REP_EPG034_EjecucionPresupuesta!W5:W7)</f>
        <v>0</v>
      </c>
      <c r="I9" s="24">
        <f>SUM([1]REP_EPG034_EjecucionPresupuesta!X5:X7)</f>
        <v>7810563775.2600002</v>
      </c>
      <c r="J9" s="24">
        <f>SUM([1]REP_EPG034_EjecucionPresupuesta!Y5:Y7)</f>
        <v>7810563775.2600002</v>
      </c>
      <c r="K9" s="24">
        <f>SUM([1]REP_EPG034_EjecucionPresupuesta!AA5:AA7)</f>
        <v>7810563775.2600002</v>
      </c>
      <c r="L9" s="19">
        <f t="shared" si="1"/>
        <v>6.4174138253324117E-2</v>
      </c>
      <c r="M9" s="19">
        <f t="shared" si="2"/>
        <v>6.4174138253324117E-2</v>
      </c>
      <c r="N9" s="19">
        <f t="shared" si="3"/>
        <v>6.4174138253324117E-2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121708900000</v>
      </c>
      <c r="G10" s="25">
        <f t="shared" si="7"/>
        <v>121708900000</v>
      </c>
      <c r="H10" s="25">
        <f t="shared" si="7"/>
        <v>0</v>
      </c>
      <c r="I10" s="25">
        <f t="shared" si="7"/>
        <v>7810563775.2600002</v>
      </c>
      <c r="J10" s="25">
        <f t="shared" si="7"/>
        <v>7810563775.2600002</v>
      </c>
      <c r="K10" s="25">
        <f t="shared" si="7"/>
        <v>7810563775.2600002</v>
      </c>
      <c r="L10" s="23">
        <f t="shared" si="1"/>
        <v>6.4174138253324117E-2</v>
      </c>
      <c r="M10" s="23">
        <f t="shared" si="2"/>
        <v>6.4174138253324117E-2</v>
      </c>
      <c r="N10" s="23">
        <f t="shared" si="3"/>
        <v>6.4174138253324117E-2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1710867500000</v>
      </c>
      <c r="G11" s="24">
        <f>SUM([1]REP_EPG034_EjecucionPresupuesta!V8)</f>
        <v>1518494002280.5601</v>
      </c>
      <c r="H11" s="24">
        <f>SUM([1]REP_EPG034_EjecucionPresupuesta!W8)</f>
        <v>192373497719.44</v>
      </c>
      <c r="I11" s="24">
        <f>SUM([1]REP_EPG034_EjecucionPresupuesta!X8)</f>
        <v>1479558235529.23</v>
      </c>
      <c r="J11" s="24">
        <f>SUM([1]REP_EPG034_EjecucionPresupuesta!Y8)</f>
        <v>7702692120.6700001</v>
      </c>
      <c r="K11" s="24">
        <f>SUM([1]REP_EPG034_EjecucionPresupuesta!AA8)</f>
        <v>6697953619.6700001</v>
      </c>
      <c r="L11" s="19">
        <f t="shared" si="1"/>
        <v>0.86480001258380912</v>
      </c>
      <c r="M11" s="19">
        <f t="shared" si="2"/>
        <v>4.5022142981090002E-3</v>
      </c>
      <c r="N11" s="19">
        <f t="shared" si="3"/>
        <v>3.9149458503770747E-3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1710867500000</v>
      </c>
      <c r="G12" s="25">
        <f t="shared" si="8"/>
        <v>1518494002280.5601</v>
      </c>
      <c r="H12" s="25">
        <f t="shared" si="8"/>
        <v>192373497719.44</v>
      </c>
      <c r="I12" s="25">
        <f t="shared" si="8"/>
        <v>1479558235529.23</v>
      </c>
      <c r="J12" s="25">
        <f t="shared" si="8"/>
        <v>7702692120.6700001</v>
      </c>
      <c r="K12" s="25">
        <f t="shared" si="8"/>
        <v>6697953619.6700001</v>
      </c>
      <c r="L12" s="23">
        <f t="shared" si="1"/>
        <v>0.86480001258380912</v>
      </c>
      <c r="M12" s="23">
        <f t="shared" si="2"/>
        <v>4.5022142981090002E-3</v>
      </c>
      <c r="N12" s="23">
        <f t="shared" si="3"/>
        <v>3.9149458503770747E-3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0</v>
      </c>
      <c r="H13" s="24">
        <f>SUM([1]REP_EPG034_EjecucionPresupuesta!W12)</f>
        <v>8470300000</v>
      </c>
      <c r="I13" s="24">
        <f>SUM([1]REP_EPG034_EjecucionPresupuesta!X12)</f>
        <v>0</v>
      </c>
      <c r="J13" s="24">
        <f>SUM([1]REP_EPG034_EjecucionPresupuesta!Y12)</f>
        <v>0</v>
      </c>
      <c r="K13" s="24">
        <f>SUM([1]REP_EPG034_EjecucionPresupuesta!AA12)</f>
        <v>0</v>
      </c>
      <c r="L13" s="19">
        <f t="shared" si="1"/>
        <v>0</v>
      </c>
      <c r="M13" s="19">
        <f t="shared" si="2"/>
        <v>0</v>
      </c>
      <c r="N13" s="19">
        <f t="shared" si="3"/>
        <v>0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360507000000</v>
      </c>
      <c r="G14" s="24">
        <f>[1]REP_EPG034_EjecucionPresupuesta!V9+[1]REP_EPG034_EjecucionPresupuesta!V10+[1]REP_EPG034_EjecucionPresupuesta!V11+[1]REP_EPG034_EjecucionPresupuesta!V13</f>
        <v>21881589473.290001</v>
      </c>
      <c r="H14" s="24">
        <f>[1]REP_EPG034_EjecucionPresupuesta!W9+[1]REP_EPG034_EjecucionPresupuesta!W10+[1]REP_EPG034_EjecucionPresupuesta!W11+[1]REP_EPG034_EjecucionPresupuesta!W13</f>
        <v>44625410526.709999</v>
      </c>
      <c r="I14" s="24">
        <f>[1]REP_EPG034_EjecucionPresupuesta!X9+[1]REP_EPG034_EjecucionPresupuesta!X10+[1]REP_EPG034_EjecucionPresupuesta!X11+[1]REP_EPG034_EjecucionPresupuesta!X13</f>
        <v>526548490.28999996</v>
      </c>
      <c r="J14" s="24">
        <f>[1]REP_EPG034_EjecucionPresupuesta!Y9+[1]REP_EPG034_EjecucionPresupuesta!Y10+[1]REP_EPG034_EjecucionPresupuesta!Y11+[1]REP_EPG034_EjecucionPresupuesta!Y13</f>
        <v>477681274</v>
      </c>
      <c r="K14" s="24">
        <f>[1]REP_EPG034_EjecucionPresupuesta!AA9+[1]REP_EPG034_EjecucionPresupuesta!AA10+[1]REP_EPG034_EjecucionPresupuesta!AA11+[1]REP_EPG034_EjecucionPresupuesta!AA13</f>
        <v>177681274</v>
      </c>
      <c r="L14" s="19">
        <f t="shared" si="1"/>
        <v>1.4605777149680865E-3</v>
      </c>
      <c r="M14" s="19">
        <f t="shared" si="2"/>
        <v>1.325026349002932E-3</v>
      </c>
      <c r="N14" s="19">
        <f t="shared" si="3"/>
        <v>4.9286497626953155E-4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368977300000</v>
      </c>
      <c r="G15" s="27">
        <f t="shared" si="9"/>
        <v>21881589473.290001</v>
      </c>
      <c r="H15" s="27">
        <f t="shared" si="9"/>
        <v>53095710526.709999</v>
      </c>
      <c r="I15" s="27">
        <f t="shared" si="9"/>
        <v>526548490.28999996</v>
      </c>
      <c r="J15" s="27">
        <f t="shared" si="9"/>
        <v>477681274</v>
      </c>
      <c r="K15" s="27">
        <f t="shared" si="9"/>
        <v>177681274</v>
      </c>
      <c r="L15" s="23">
        <f t="shared" si="1"/>
        <v>1.4270484669111081E-3</v>
      </c>
      <c r="M15" s="23">
        <f t="shared" si="2"/>
        <v>1.2946088390803445E-3</v>
      </c>
      <c r="N15" s="23">
        <f t="shared" si="3"/>
        <v>4.815506916008112E-4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164697000000</v>
      </c>
      <c r="G16" s="28">
        <f>SUM([1]REP_EPG034_EjecucionPresupuesta!V14)</f>
        <v>345788699</v>
      </c>
      <c r="H16" s="28">
        <f>SUM([1]REP_EPG034_EjecucionPresupuesta!W14)</f>
        <v>164351211301</v>
      </c>
      <c r="I16" s="28">
        <f>SUM([1]REP_EPG034_EjecucionPresupuesta!X14)</f>
        <v>0</v>
      </c>
      <c r="J16" s="28">
        <f>SUM([1]REP_EPG034_EjecucionPresupuesta!Y14)</f>
        <v>0</v>
      </c>
      <c r="K16" s="28">
        <f>SUM([1]REP_EPG034_EjecucionPresupuesta!AA14)</f>
        <v>0</v>
      </c>
      <c r="L16" s="19">
        <f t="shared" si="1"/>
        <v>0</v>
      </c>
      <c r="M16" s="19">
        <f t="shared" si="2"/>
        <v>0</v>
      </c>
      <c r="N16" s="19">
        <f t="shared" si="3"/>
        <v>0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164697000000</v>
      </c>
      <c r="G17" s="27">
        <f t="shared" si="10"/>
        <v>345788699</v>
      </c>
      <c r="H17" s="27">
        <f t="shared" si="10"/>
        <v>164351211301</v>
      </c>
      <c r="I17" s="27">
        <f t="shared" si="10"/>
        <v>0</v>
      </c>
      <c r="J17" s="27">
        <f t="shared" si="10"/>
        <v>0</v>
      </c>
      <c r="K17" s="27">
        <f t="shared" si="10"/>
        <v>0</v>
      </c>
      <c r="L17" s="23">
        <f t="shared" si="1"/>
        <v>0</v>
      </c>
      <c r="M17" s="23">
        <f t="shared" si="2"/>
        <v>0</v>
      </c>
      <c r="N17" s="23">
        <f t="shared" si="3"/>
        <v>0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1485000000</v>
      </c>
      <c r="G18" s="28">
        <f>SUM([1]REP_EPG034_EjecucionPresupuesta!V15)</f>
        <v>1375000000</v>
      </c>
      <c r="H18" s="28">
        <f>SUM([1]REP_EPG034_EjecucionPresupuesta!W15)</f>
        <v>110000000</v>
      </c>
      <c r="I18" s="28">
        <f>SUM([1]REP_EPG034_EjecucionPresupuesta!X15)</f>
        <v>565530000</v>
      </c>
      <c r="J18" s="28">
        <f>SUM([1]REP_EPG034_EjecucionPresupuesta!Y15)</f>
        <v>565530000</v>
      </c>
      <c r="K18" s="28">
        <f>SUM([1]REP_EPG034_EjecucionPresupuesta!AA15)</f>
        <v>565530000</v>
      </c>
      <c r="L18" s="19">
        <f t="shared" si="1"/>
        <v>0.38082828282828285</v>
      </c>
      <c r="M18" s="19">
        <f t="shared" si="2"/>
        <v>0.38082828282828285</v>
      </c>
      <c r="N18" s="19">
        <f t="shared" si="3"/>
        <v>0.38082828282828285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3380100000</v>
      </c>
      <c r="G19" s="28">
        <f>SUM([1]REP_EPG034_EjecucionPresupuesta!V17)</f>
        <v>0</v>
      </c>
      <c r="H19" s="28">
        <f>SUM([1]REP_EPG034_EjecucionPresupuesta!W17)</f>
        <v>3380100000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69500000</v>
      </c>
      <c r="G20" s="28">
        <f>[1]REP_EPG034_EjecucionPresupuesta!V16+[1]REP_EPG034_EjecucionPresupuesta!V18</f>
        <v>7300000</v>
      </c>
      <c r="H20" s="28">
        <f>[1]REP_EPG034_EjecucionPresupuesta!W16+[1]REP_EPG034_EjecucionPresupuesta!W18</f>
        <v>62200000</v>
      </c>
      <c r="I20" s="28">
        <f>[1]REP_EPG034_EjecucionPresupuesta!X16+[1]REP_EPG034_EjecucionPresupuesta!X18</f>
        <v>663636</v>
      </c>
      <c r="J20" s="28">
        <f>[1]REP_EPG034_EjecucionPresupuesta!Y16+[1]REP_EPG034_EjecucionPresupuesta!Y18</f>
        <v>0</v>
      </c>
      <c r="K20" s="28">
        <f>[1]REP_EPG034_EjecucionPresupuesta!AA16+[1]REP_EPG034_EjecucionPresupuesta!AA18</f>
        <v>0</v>
      </c>
      <c r="L20" s="19">
        <f t="shared" si="1"/>
        <v>9.548719424460431E-3</v>
      </c>
      <c r="M20" s="19">
        <f t="shared" si="2"/>
        <v>0</v>
      </c>
      <c r="N20" s="19">
        <f t="shared" si="3"/>
        <v>0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4934600000</v>
      </c>
      <c r="G21" s="27">
        <f t="shared" si="11"/>
        <v>1382300000</v>
      </c>
      <c r="H21" s="27">
        <f t="shared" si="11"/>
        <v>3552300000</v>
      </c>
      <c r="I21" s="27">
        <f t="shared" si="11"/>
        <v>566193636</v>
      </c>
      <c r="J21" s="27">
        <f t="shared" si="11"/>
        <v>565530000</v>
      </c>
      <c r="K21" s="27">
        <f t="shared" si="11"/>
        <v>565530000</v>
      </c>
      <c r="L21" s="23">
        <f t="shared" si="1"/>
        <v>0.11473952012321161</v>
      </c>
      <c r="M21" s="23">
        <f t="shared" si="2"/>
        <v>0.11460503384266202</v>
      </c>
      <c r="N21" s="23">
        <f t="shared" si="3"/>
        <v>0.11460503384266202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3610711702</v>
      </c>
      <c r="G22" s="30">
        <f>SUM([1]REP_EPG034_EjecucionPresupuesta!V19)</f>
        <v>0</v>
      </c>
      <c r="H22" s="30">
        <f>SUM([1]REP_EPG034_EjecucionPresupuesta!W19)</f>
        <v>3610711702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3610711702</v>
      </c>
      <c r="G23" s="27">
        <f t="shared" si="12"/>
        <v>0</v>
      </c>
      <c r="H23" s="27">
        <f t="shared" si="12"/>
        <v>3610711702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SUM(F25:F25)</f>
        <v>4403313940</v>
      </c>
      <c r="G24" s="27">
        <f t="shared" si="13"/>
        <v>0</v>
      </c>
      <c r="H24" s="27">
        <f t="shared" si="13"/>
        <v>0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SUM([1]REP_EPG034_EjecucionPresupuesta!T20)</f>
        <v>4403313940</v>
      </c>
      <c r="G25" s="24">
        <f>SUM([1]REP_EPG034_EjecucionPresupuesta!V20)</f>
        <v>0</v>
      </c>
      <c r="H25" s="24">
        <f>SUM([1]REP_EPG034_EjecucionPresupuesta!W20)</f>
        <v>0</v>
      </c>
      <c r="I25" s="24">
        <f>SUM([1]REP_EPG034_EjecucionPresupuesta!X20)</f>
        <v>0</v>
      </c>
      <c r="J25" s="24">
        <f>SUM([1]REP_EPG034_EjecucionPresupuesta!Y20)</f>
        <v>0</v>
      </c>
      <c r="K25" s="24">
        <f>SUM([1]REP_EPG034_EjecucionPresupuesta!AA20)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31" t="s">
        <v>49</v>
      </c>
      <c r="B26" s="31"/>
      <c r="C26" s="31"/>
      <c r="D26" s="31"/>
      <c r="E26" s="31"/>
      <c r="F26" s="32">
        <f t="shared" ref="F26:K26" si="14">F8+F23+F24</f>
        <v>2379199325642</v>
      </c>
      <c r="G26" s="32">
        <f t="shared" si="14"/>
        <v>1663812580452.8501</v>
      </c>
      <c r="H26" s="32">
        <f t="shared" si="14"/>
        <v>416983431249.15002</v>
      </c>
      <c r="I26" s="32">
        <f t="shared" si="14"/>
        <v>1488461541430.78</v>
      </c>
      <c r="J26" s="32">
        <f t="shared" si="14"/>
        <v>16556467169.93</v>
      </c>
      <c r="K26" s="32">
        <f t="shared" si="14"/>
        <v>15251728668.93</v>
      </c>
      <c r="L26" s="33">
        <f t="shared" si="1"/>
        <v>0.62561447684890192</v>
      </c>
      <c r="M26" s="33">
        <f t="shared" si="2"/>
        <v>6.958839888483251E-3</v>
      </c>
      <c r="N26" s="33">
        <f t="shared" si="3"/>
        <v>6.4104459447988848E-3</v>
      </c>
    </row>
    <row r="27" spans="1:14" x14ac:dyDescent="0.25">
      <c r="F27" s="34"/>
      <c r="G27" s="35"/>
      <c r="H27" s="36"/>
      <c r="I27" s="35"/>
      <c r="K27" s="34"/>
      <c r="L27" s="37"/>
    </row>
    <row r="28" spans="1:14" x14ac:dyDescent="0.25">
      <c r="F28" s="38"/>
      <c r="G28" s="35"/>
      <c r="I28" s="35"/>
    </row>
    <row r="29" spans="1:14" x14ac:dyDescent="0.25">
      <c r="I29" s="34"/>
    </row>
    <row r="30" spans="1:14" x14ac:dyDescent="0.25">
      <c r="I30" s="35"/>
      <c r="K30" s="34"/>
    </row>
  </sheetData>
  <mergeCells count="6">
    <mergeCell ref="A1:N1"/>
    <mergeCell ref="A2:N2"/>
    <mergeCell ref="A3:E3"/>
    <mergeCell ref="F3:K3"/>
    <mergeCell ref="L3:N3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2024-04-02T14:03:30Z</dcterms:created>
  <dcterms:modified xsi:type="dcterms:W3CDTF">2024-04-02T14:04:10Z</dcterms:modified>
</cp:coreProperties>
</file>