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JUNIO/"/>
    </mc:Choice>
  </mc:AlternateContent>
  <xr:revisionPtr revIDLastSave="0" documentId="8_{FE793765-A3CC-4106-9A88-CA85B5233175}" xr6:coauthVersionLast="47" xr6:coauthVersionMax="47" xr10:uidLastSave="{00000000-0000-0000-0000-000000000000}"/>
  <bookViews>
    <workbookView xWindow="-120" yWindow="-120" windowWidth="20730" windowHeight="11160" xr2:uid="{CBB7EEBA-E460-41D1-BAE1-DBFA15D8C825}"/>
  </bookViews>
  <sheets>
    <sheet name="EJECUCION A 30 JUNIO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N25" i="1" s="1"/>
  <c r="J25" i="1"/>
  <c r="I25" i="1"/>
  <c r="H25" i="1"/>
  <c r="H24" i="1" s="1"/>
  <c r="G25" i="1"/>
  <c r="F25" i="1"/>
  <c r="M24" i="1"/>
  <c r="K24" i="1"/>
  <c r="J24" i="1"/>
  <c r="I24" i="1"/>
  <c r="L24" i="1" s="1"/>
  <c r="G24" i="1"/>
  <c r="F24" i="1"/>
  <c r="N24" i="1" s="1"/>
  <c r="J23" i="1"/>
  <c r="M23" i="1" s="1"/>
  <c r="F23" i="1"/>
  <c r="M22" i="1"/>
  <c r="L22" i="1"/>
  <c r="K22" i="1"/>
  <c r="N22" i="1" s="1"/>
  <c r="J22" i="1"/>
  <c r="I22" i="1"/>
  <c r="I23" i="1" s="1"/>
  <c r="L23" i="1" s="1"/>
  <c r="H22" i="1"/>
  <c r="H23" i="1" s="1"/>
  <c r="G22" i="1"/>
  <c r="G23" i="1" s="1"/>
  <c r="F22" i="1"/>
  <c r="H21" i="1"/>
  <c r="M20" i="1"/>
  <c r="K20" i="1"/>
  <c r="J20" i="1"/>
  <c r="I20" i="1"/>
  <c r="L20" i="1" s="1"/>
  <c r="H20" i="1"/>
  <c r="G20" i="1"/>
  <c r="F20" i="1"/>
  <c r="N20" i="1" s="1"/>
  <c r="K19" i="1"/>
  <c r="J19" i="1"/>
  <c r="M19" i="1" s="1"/>
  <c r="I19" i="1"/>
  <c r="H19" i="1"/>
  <c r="G19" i="1"/>
  <c r="F19" i="1"/>
  <c r="F6" i="1" s="1"/>
  <c r="L6" i="1" s="1"/>
  <c r="M18" i="1"/>
  <c r="L18" i="1"/>
  <c r="K18" i="1"/>
  <c r="K21" i="1" s="1"/>
  <c r="N21" i="1" s="1"/>
  <c r="J18" i="1"/>
  <c r="J21" i="1" s="1"/>
  <c r="I18" i="1"/>
  <c r="H18" i="1"/>
  <c r="G18" i="1"/>
  <c r="G21" i="1" s="1"/>
  <c r="F18" i="1"/>
  <c r="F21" i="1" s="1"/>
  <c r="H17" i="1"/>
  <c r="M16" i="1"/>
  <c r="K16" i="1"/>
  <c r="K17" i="1" s="1"/>
  <c r="N17" i="1" s="1"/>
  <c r="J16" i="1"/>
  <c r="J17" i="1" s="1"/>
  <c r="I16" i="1"/>
  <c r="L16" i="1" s="1"/>
  <c r="H16" i="1"/>
  <c r="G16" i="1"/>
  <c r="G17" i="1" s="1"/>
  <c r="F16" i="1"/>
  <c r="F17" i="1" s="1"/>
  <c r="J15" i="1"/>
  <c r="M15" i="1" s="1"/>
  <c r="F15" i="1"/>
  <c r="M14" i="1"/>
  <c r="L14" i="1"/>
  <c r="K14" i="1"/>
  <c r="N14" i="1" s="1"/>
  <c r="J14" i="1"/>
  <c r="I14" i="1"/>
  <c r="H14" i="1"/>
  <c r="G14" i="1"/>
  <c r="G15" i="1" s="1"/>
  <c r="F14" i="1"/>
  <c r="M13" i="1"/>
  <c r="L13" i="1"/>
  <c r="K13" i="1"/>
  <c r="J13" i="1"/>
  <c r="I13" i="1"/>
  <c r="I15" i="1" s="1"/>
  <c r="L15" i="1" s="1"/>
  <c r="H13" i="1"/>
  <c r="H15" i="1" s="1"/>
  <c r="G13" i="1"/>
  <c r="F13" i="1"/>
  <c r="N13" i="1" s="1"/>
  <c r="I12" i="1"/>
  <c r="K11" i="1"/>
  <c r="K5" i="1" s="1"/>
  <c r="J11" i="1"/>
  <c r="M11" i="1" s="1"/>
  <c r="I11" i="1"/>
  <c r="H11" i="1"/>
  <c r="H12" i="1" s="1"/>
  <c r="G11" i="1"/>
  <c r="G5" i="1" s="1"/>
  <c r="G8" i="1" s="1"/>
  <c r="G26" i="1" s="1"/>
  <c r="F11" i="1"/>
  <c r="F5" i="1" s="1"/>
  <c r="F8" i="1" s="1"/>
  <c r="F26" i="1" s="1"/>
  <c r="K10" i="1"/>
  <c r="G10" i="1"/>
  <c r="M9" i="1"/>
  <c r="L9" i="1"/>
  <c r="K9" i="1"/>
  <c r="J9" i="1"/>
  <c r="J10" i="1" s="1"/>
  <c r="M10" i="1" s="1"/>
  <c r="I9" i="1"/>
  <c r="I10" i="1" s="1"/>
  <c r="H9" i="1"/>
  <c r="H10" i="1" s="1"/>
  <c r="G9" i="1"/>
  <c r="F9" i="1"/>
  <c r="F10" i="1" s="1"/>
  <c r="K7" i="1"/>
  <c r="J7" i="1"/>
  <c r="M7" i="1" s="1"/>
  <c r="H7" i="1"/>
  <c r="G7" i="1"/>
  <c r="F7" i="1"/>
  <c r="N7" i="1" s="1"/>
  <c r="K6" i="1"/>
  <c r="N6" i="1" s="1"/>
  <c r="I6" i="1"/>
  <c r="H6" i="1"/>
  <c r="G6" i="1"/>
  <c r="H5" i="1"/>
  <c r="H8" i="1" s="1"/>
  <c r="H26" i="1" s="1"/>
  <c r="N10" i="1" l="1"/>
  <c r="L10" i="1"/>
  <c r="N5" i="1"/>
  <c r="K8" i="1"/>
  <c r="M17" i="1"/>
  <c r="M21" i="1"/>
  <c r="I5" i="1"/>
  <c r="J12" i="1"/>
  <c r="K15" i="1"/>
  <c r="N15" i="1" s="1"/>
  <c r="N16" i="1"/>
  <c r="K23" i="1"/>
  <c r="N23" i="1" s="1"/>
  <c r="J5" i="1"/>
  <c r="N9" i="1"/>
  <c r="L11" i="1"/>
  <c r="G12" i="1"/>
  <c r="K12" i="1"/>
  <c r="L19" i="1"/>
  <c r="N11" i="1"/>
  <c r="N19" i="1"/>
  <c r="F12" i="1"/>
  <c r="L12" i="1" s="1"/>
  <c r="I17" i="1"/>
  <c r="L17" i="1" s="1"/>
  <c r="I21" i="1"/>
  <c r="L21" i="1" s="1"/>
  <c r="J6" i="1"/>
  <c r="M6" i="1" s="1"/>
  <c r="I7" i="1"/>
  <c r="L7" i="1" s="1"/>
  <c r="N18" i="1"/>
  <c r="N8" i="1" l="1"/>
  <c r="K26" i="1"/>
  <c r="N26" i="1" s="1"/>
  <c r="I8" i="1"/>
  <c r="L5" i="1"/>
  <c r="N12" i="1"/>
  <c r="J8" i="1"/>
  <c r="M5" i="1"/>
  <c r="M12" i="1"/>
  <c r="L8" i="1" l="1"/>
  <c r="I26" i="1"/>
  <c r="L26" i="1" s="1"/>
  <c r="J26" i="1"/>
  <c r="M26" i="1" s="1"/>
  <c r="M8" i="1"/>
</calcChain>
</file>

<file path=xl/sharedStrings.xml><?xml version="1.0" encoding="utf-8"?>
<sst xmlns="http://schemas.openxmlformats.org/spreadsheetml/2006/main" count="90" uniqueCount="50">
  <si>
    <t>UNIDAD NACIONAL DE PROTECCION - UNP EJECUCION A JUNIO 30 DE 2024</t>
  </si>
  <si>
    <t>UNIDAD EJECUTORA: 37-08-00  MES: JUNIO 30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</si>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</sst>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2C8C6FB4-1343-4F8A-9AA0-F6557942DB5F}"/>
    <cellStyle name="Millares 4 7 2 7 5 2 2 2" xfId="2" xr:uid="{40962EBA-19E9-4442-AAA7-B60665FA6E54}"/>
    <cellStyle name="Normal" xfId="0" builtinId="0"/>
    <cellStyle name="Normal 2 4" xfId="1" xr:uid="{335BCF92-EEE4-41EA-90D7-B2BAE425652C}"/>
    <cellStyle name="Porcentaje 2" xfId="3" xr:uid="{DFD93AAF-3423-43B6-BFCF-4E8F11BB7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JUNIO/E.P.%20AGREGADA%20A%2030%20DE%20JUNIO%20DE%202024.xlsx" TargetMode="External"/><Relationship Id="rId1" Type="http://schemas.openxmlformats.org/officeDocument/2006/relationships/externalLinkPath" Target="/personal/vanessa_pinzon_unp_gov_co/Documents/VANESSA%20ANDREA%20PINZON%20AREDONDO/REPORTES/2024/AGREGADA/JUNIO/E.P.%20AGREGADA%20A%2030%20DE%20JUNIO%20D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MAYO/E.P.%20AGREGADA%20A%2031%20DE%20MAYO%20DE%202024-1.xlsx" TargetMode="External"/><Relationship Id="rId1" Type="http://schemas.openxmlformats.org/officeDocument/2006/relationships/externalLinkPath" Target="/personal/vanessa_pinzon_unp_gov_co/Documents/VANESSA%20ANDREA%20PINZON%20AREDONDO/REPORTES/2024/AGREGADA/MAYO/E.P.%20AGREGADA%20A%2031%20DE%20MAYO%20DE%202024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JUNI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35615178059.68</v>
          </cell>
          <cell r="Y5">
            <v>35571916182.809998</v>
          </cell>
          <cell r="AA5">
            <v>35568149302.809998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16815627889</v>
          </cell>
          <cell r="Y6">
            <v>16811883189</v>
          </cell>
          <cell r="AA6">
            <v>16498990589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3888367274.8000002</v>
          </cell>
          <cell r="Y7">
            <v>3882071265.8000002</v>
          </cell>
          <cell r="AA7">
            <v>3881012205.8000002</v>
          </cell>
        </row>
        <row r="8">
          <cell r="T8">
            <v>1709867500000</v>
          </cell>
          <cell r="V8">
            <v>1685948067413.55</v>
          </cell>
          <cell r="W8">
            <v>23919432586.450001</v>
          </cell>
          <cell r="X8">
            <v>1627852827693.76</v>
          </cell>
          <cell r="Y8">
            <v>846959306641.63</v>
          </cell>
          <cell r="AA8">
            <v>830075882747.67004</v>
          </cell>
        </row>
        <row r="9">
          <cell r="T9">
            <v>294000000000</v>
          </cell>
          <cell r="V9">
            <v>263000000000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157485537</v>
          </cell>
          <cell r="Y10">
            <v>69752093</v>
          </cell>
          <cell r="AA10">
            <v>69752093</v>
          </cell>
        </row>
        <row r="11">
          <cell r="T11">
            <v>41365200000</v>
          </cell>
          <cell r="V11">
            <v>40365200000</v>
          </cell>
          <cell r="W11">
            <v>1000000000</v>
          </cell>
          <cell r="X11">
            <v>5967418592.29</v>
          </cell>
          <cell r="Y11">
            <v>1200203688</v>
          </cell>
          <cell r="AA11">
            <v>1200203688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3350773140</v>
          </cell>
          <cell r="Y12">
            <v>3350773140</v>
          </cell>
          <cell r="AA12">
            <v>3350773140</v>
          </cell>
        </row>
        <row r="13">
          <cell r="T13">
            <v>25783500000</v>
          </cell>
          <cell r="V13">
            <v>25783500000</v>
          </cell>
          <cell r="W13">
            <v>0</v>
          </cell>
          <cell r="X13">
            <v>12382978500</v>
          </cell>
          <cell r="Y13">
            <v>12372450600</v>
          </cell>
          <cell r="AA13">
            <v>12372450600</v>
          </cell>
        </row>
        <row r="14">
          <cell r="T14">
            <v>205693515378</v>
          </cell>
          <cell r="V14">
            <v>155576889376</v>
          </cell>
          <cell r="W14">
            <v>50116626002</v>
          </cell>
          <cell r="X14">
            <v>145408318698</v>
          </cell>
          <cell r="Y14">
            <v>6372524858</v>
          </cell>
          <cell r="AA14">
            <v>6278331358</v>
          </cell>
        </row>
        <row r="15">
          <cell r="T15">
            <v>1485000000</v>
          </cell>
          <cell r="V15">
            <v>1485000000</v>
          </cell>
          <cell r="W15">
            <v>0</v>
          </cell>
          <cell r="X15">
            <v>1009068000</v>
          </cell>
          <cell r="Y15">
            <v>1009064000</v>
          </cell>
          <cell r="AA15">
            <v>1009064000</v>
          </cell>
        </row>
        <row r="16">
          <cell r="T16">
            <v>42100000</v>
          </cell>
          <cell r="V16">
            <v>12100000</v>
          </cell>
          <cell r="W16">
            <v>30000000</v>
          </cell>
          <cell r="X16">
            <v>667039</v>
          </cell>
          <cell r="Y16">
            <v>667039</v>
          </cell>
          <cell r="AA16">
            <v>667039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27400000</v>
          </cell>
          <cell r="V18">
            <v>0</v>
          </cell>
          <cell r="W18">
            <v>27400000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YO 2024"/>
    </sheetNames>
    <sheetDataSet>
      <sheetData sheetId="0">
        <row r="5">
          <cell r="T5">
            <v>80671800000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926B-0206-4641-82AD-E403BE586C73}">
  <sheetPr>
    <pageSetUpPr fitToPage="1"/>
  </sheetPr>
  <dimension ref="A1:N30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2147131367413.55</v>
      </c>
      <c r="H5" s="18">
        <f t="shared" si="0"/>
        <v>24976832586.450001</v>
      </c>
      <c r="I5" s="18">
        <f t="shared" si="0"/>
        <v>1707040391725.53</v>
      </c>
      <c r="J5" s="18">
        <f t="shared" si="0"/>
        <v>921228087839.23999</v>
      </c>
      <c r="K5" s="18">
        <f t="shared" si="0"/>
        <v>904026945405.28003</v>
      </c>
      <c r="L5" s="19">
        <f t="shared" ref="L5:L26" si="1">+I5/F5</f>
        <v>0.7748327529830491</v>
      </c>
      <c r="M5" s="19">
        <f t="shared" ref="M5:M26" si="2">+J5/F5</f>
        <v>0.41814927103409627</v>
      </c>
      <c r="N5" s="19">
        <f t="shared" ref="N5:N26" si="3">+K5/F5</f>
        <v>0.41034160074629111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205693515378</v>
      </c>
      <c r="G7" s="18">
        <f t="shared" si="5"/>
        <v>155576889376</v>
      </c>
      <c r="H7" s="18">
        <f t="shared" si="5"/>
        <v>50116626002</v>
      </c>
      <c r="I7" s="18">
        <f t="shared" si="5"/>
        <v>145408318698</v>
      </c>
      <c r="J7" s="18">
        <f t="shared" si="5"/>
        <v>6372524858</v>
      </c>
      <c r="K7" s="18">
        <f t="shared" si="5"/>
        <v>6278331358</v>
      </c>
      <c r="L7" s="19">
        <f t="shared" si="1"/>
        <v>0.70691736893496737</v>
      </c>
      <c r="M7" s="19">
        <f t="shared" si="2"/>
        <v>3.0980679416603402E-2</v>
      </c>
      <c r="N7" s="19">
        <f t="shared" si="3"/>
        <v>3.0522748111248919E-2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2412181815378</v>
      </c>
      <c r="G8" s="21">
        <f t="shared" si="6"/>
        <v>2302708256789.5498</v>
      </c>
      <c r="H8" s="21">
        <f t="shared" si="6"/>
        <v>78473558588.449997</v>
      </c>
      <c r="I8" s="21">
        <f t="shared" si="6"/>
        <v>1852448710423.53</v>
      </c>
      <c r="J8" s="21">
        <f t="shared" si="6"/>
        <v>927600612697.23999</v>
      </c>
      <c r="K8" s="21">
        <f t="shared" si="6"/>
        <v>910305276763.28003</v>
      </c>
      <c r="L8" s="23">
        <f t="shared" si="1"/>
        <v>0.76795567341313486</v>
      </c>
      <c r="M8" s="23">
        <f t="shared" si="2"/>
        <v>0.38454838137973474</v>
      </c>
      <c r="N8" s="23">
        <f t="shared" si="3"/>
        <v>0.37737838456452794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56319173223.480003</v>
      </c>
      <c r="J9" s="24">
        <f>SUM([1]REP_EPG034_EjecucionPresupuesta!Y5:Y7)</f>
        <v>56265870637.610001</v>
      </c>
      <c r="K9" s="24">
        <f>SUM([1]REP_EPG034_EjecucionPresupuesta!AA5:AA7)</f>
        <v>55948152097.610001</v>
      </c>
      <c r="L9" s="19">
        <f t="shared" si="1"/>
        <v>0.46273668748530306</v>
      </c>
      <c r="M9" s="19">
        <f t="shared" si="2"/>
        <v>0.46229873606293376</v>
      </c>
      <c r="N9" s="19">
        <f t="shared" si="3"/>
        <v>0.45968825696074817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56319173223.480003</v>
      </c>
      <c r="J10" s="25">
        <f t="shared" si="7"/>
        <v>56265870637.610001</v>
      </c>
      <c r="K10" s="25">
        <f t="shared" si="7"/>
        <v>55948152097.610001</v>
      </c>
      <c r="L10" s="23">
        <f t="shared" si="1"/>
        <v>0.46273668748530306</v>
      </c>
      <c r="M10" s="23">
        <f t="shared" si="2"/>
        <v>0.46229873606293376</v>
      </c>
      <c r="N10" s="23">
        <f t="shared" si="3"/>
        <v>0.45968825696074817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1709867500000</v>
      </c>
      <c r="G11" s="24">
        <f>SUM([1]REP_EPG034_EjecucionPresupuesta!V8)</f>
        <v>1685948067413.55</v>
      </c>
      <c r="H11" s="24">
        <f>SUM([1]REP_EPG034_EjecucionPresupuesta!W8)</f>
        <v>23919432586.450001</v>
      </c>
      <c r="I11" s="24">
        <f>SUM([1]REP_EPG034_EjecucionPresupuesta!X8)</f>
        <v>1627852827693.76</v>
      </c>
      <c r="J11" s="24">
        <f>SUM([1]REP_EPG034_EjecucionPresupuesta!Y8)</f>
        <v>846959306641.63</v>
      </c>
      <c r="K11" s="24">
        <f>SUM([1]REP_EPG034_EjecucionPresupuesta!AA8)</f>
        <v>830075882747.67004</v>
      </c>
      <c r="L11" s="19">
        <f t="shared" si="1"/>
        <v>0.95203448670365398</v>
      </c>
      <c r="M11" s="19">
        <f t="shared" si="2"/>
        <v>0.49533622145670936</v>
      </c>
      <c r="N11" s="19">
        <f t="shared" si="3"/>
        <v>0.48546210905094694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1709867500000</v>
      </c>
      <c r="G12" s="25">
        <f t="shared" si="8"/>
        <v>1685948067413.55</v>
      </c>
      <c r="H12" s="25">
        <f t="shared" si="8"/>
        <v>23919432586.450001</v>
      </c>
      <c r="I12" s="25">
        <f t="shared" si="8"/>
        <v>1627852827693.76</v>
      </c>
      <c r="J12" s="25">
        <f t="shared" si="8"/>
        <v>846959306641.63</v>
      </c>
      <c r="K12" s="25">
        <f t="shared" si="8"/>
        <v>830075882747.67004</v>
      </c>
      <c r="L12" s="23">
        <f t="shared" si="1"/>
        <v>0.95203448670365398</v>
      </c>
      <c r="M12" s="23">
        <f t="shared" si="2"/>
        <v>0.49533622145670936</v>
      </c>
      <c r="N12" s="23">
        <f t="shared" si="3"/>
        <v>0.48546210905094694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3350773140</v>
      </c>
      <c r="J13" s="24">
        <f>SUM([1]REP_EPG034_EjecucionPresupuesta!Y12)</f>
        <v>3350773140</v>
      </c>
      <c r="K13" s="24">
        <f>SUM([1]REP_EPG034_EjecucionPresupuesta!AA12)</f>
        <v>3350773140</v>
      </c>
      <c r="L13" s="19">
        <f t="shared" si="1"/>
        <v>0.39559084566072039</v>
      </c>
      <c r="M13" s="19">
        <f t="shared" si="2"/>
        <v>0.39559084566072039</v>
      </c>
      <c r="N13" s="19">
        <f t="shared" si="3"/>
        <v>0.39559084566072039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361507000000</v>
      </c>
      <c r="G14" s="24">
        <f>[1]REP_EPG034_EjecucionPresupuesta!V9+[1]REP_EPG034_EjecucionPresupuesta!V10+[1]REP_EPG034_EjecucionPresupuesta!V11+[1]REP_EPG034_EjecucionPresupuesta!V13</f>
        <v>329507000000</v>
      </c>
      <c r="H14" s="24">
        <f>[1]REP_EPG034_EjecucionPresupuesta!W9+[1]REP_EPG034_EjecucionPresupuesta!W10+[1]REP_EPG034_EjecucionPresupuesta!W11+[1]REP_EPG034_EjecucionPresupuesta!W13</f>
        <v>1000000000</v>
      </c>
      <c r="I14" s="24">
        <f>[1]REP_EPG034_EjecucionPresupuesta!X9+[1]REP_EPG034_EjecucionPresupuesta!X10+[1]REP_EPG034_EjecucionPresupuesta!X11+[1]REP_EPG034_EjecucionPresupuesta!X13</f>
        <v>18507882629.290001</v>
      </c>
      <c r="J14" s="24">
        <f>[1]REP_EPG034_EjecucionPresupuesta!Y9+[1]REP_EPG034_EjecucionPresupuesta!Y10+[1]REP_EPG034_EjecucionPresupuesta!Y11+[1]REP_EPG034_EjecucionPresupuesta!Y13</f>
        <v>13642406381</v>
      </c>
      <c r="K14" s="24">
        <f>[1]REP_EPG034_EjecucionPresupuesta!AA9+[1]REP_EPG034_EjecucionPresupuesta!AA10+[1]REP_EPG034_EjecucionPresupuesta!AA11+[1]REP_EPG034_EjecucionPresupuesta!AA13</f>
        <v>13642406381</v>
      </c>
      <c r="L14" s="19">
        <f t="shared" si="1"/>
        <v>5.1196470965403161E-2</v>
      </c>
      <c r="M14" s="19">
        <f t="shared" si="2"/>
        <v>3.7737599495998697E-2</v>
      </c>
      <c r="N14" s="19">
        <f t="shared" si="3"/>
        <v>3.7737599495998697E-2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369977300000</v>
      </c>
      <c r="G15" s="27">
        <f t="shared" si="9"/>
        <v>337977300000</v>
      </c>
      <c r="H15" s="27">
        <f t="shared" si="9"/>
        <v>1000000000</v>
      </c>
      <c r="I15" s="27">
        <f t="shared" si="9"/>
        <v>21858655769.290001</v>
      </c>
      <c r="J15" s="27">
        <f t="shared" si="9"/>
        <v>16993179521</v>
      </c>
      <c r="K15" s="27">
        <f t="shared" si="9"/>
        <v>16993179521</v>
      </c>
      <c r="L15" s="23">
        <f t="shared" si="1"/>
        <v>5.9081072728759308E-2</v>
      </c>
      <c r="M15" s="23">
        <f t="shared" si="2"/>
        <v>4.5930330106738984E-2</v>
      </c>
      <c r="N15" s="23">
        <f t="shared" si="3"/>
        <v>4.5930330106738984E-2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205693515378</v>
      </c>
      <c r="G16" s="28">
        <f>SUM([1]REP_EPG034_EjecucionPresupuesta!V14)</f>
        <v>155576889376</v>
      </c>
      <c r="H16" s="28">
        <f>SUM([1]REP_EPG034_EjecucionPresupuesta!W14)</f>
        <v>50116626002</v>
      </c>
      <c r="I16" s="28">
        <f>SUM([1]REP_EPG034_EjecucionPresupuesta!X14)</f>
        <v>145408318698</v>
      </c>
      <c r="J16" s="28">
        <f>SUM([1]REP_EPG034_EjecucionPresupuesta!Y14)</f>
        <v>6372524858</v>
      </c>
      <c r="K16" s="28">
        <f>SUM([1]REP_EPG034_EjecucionPresupuesta!AA14)</f>
        <v>6278331358</v>
      </c>
      <c r="L16" s="19">
        <f t="shared" si="1"/>
        <v>0.70691736893496737</v>
      </c>
      <c r="M16" s="19">
        <f t="shared" si="2"/>
        <v>3.0980679416603402E-2</v>
      </c>
      <c r="N16" s="19">
        <f t="shared" si="3"/>
        <v>3.0522748111248919E-2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205693515378</v>
      </c>
      <c r="G17" s="27">
        <f t="shared" si="10"/>
        <v>155576889376</v>
      </c>
      <c r="H17" s="27">
        <f t="shared" si="10"/>
        <v>50116626002</v>
      </c>
      <c r="I17" s="27">
        <f t="shared" si="10"/>
        <v>145408318698</v>
      </c>
      <c r="J17" s="27">
        <f t="shared" si="10"/>
        <v>6372524858</v>
      </c>
      <c r="K17" s="27">
        <f t="shared" si="10"/>
        <v>6278331358</v>
      </c>
      <c r="L17" s="23">
        <f t="shared" si="1"/>
        <v>0.70691736893496737</v>
      </c>
      <c r="M17" s="23">
        <f t="shared" si="2"/>
        <v>3.0980679416603402E-2</v>
      </c>
      <c r="N17" s="23">
        <f t="shared" si="3"/>
        <v>3.0522748111248919E-2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1485000000</v>
      </c>
      <c r="H18" s="28">
        <f>SUM([1]REP_EPG034_EjecucionPresupuesta!W15)</f>
        <v>0</v>
      </c>
      <c r="I18" s="28">
        <f>SUM([1]REP_EPG034_EjecucionPresupuesta!X15)</f>
        <v>1009068000</v>
      </c>
      <c r="J18" s="28">
        <f>SUM([1]REP_EPG034_EjecucionPresupuesta!Y15)</f>
        <v>1009064000</v>
      </c>
      <c r="K18" s="28">
        <f>SUM([1]REP_EPG034_EjecucionPresupuesta!AA15)</f>
        <v>1009064000</v>
      </c>
      <c r="L18" s="19">
        <f t="shared" si="1"/>
        <v>0.67950707070707073</v>
      </c>
      <c r="M18" s="19">
        <f t="shared" si="2"/>
        <v>0.67950437710437706</v>
      </c>
      <c r="N18" s="19">
        <f t="shared" si="3"/>
        <v>0.67950437710437706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12100000</v>
      </c>
      <c r="H20" s="28">
        <f>[1]REP_EPG034_EjecucionPresupuesta!W16+[1]REP_EPG034_EjecucionPresupuesta!W18</f>
        <v>57400000</v>
      </c>
      <c r="I20" s="28">
        <f>[1]REP_EPG034_EjecucionPresupuesta!X16+[1]REP_EPG034_EjecucionPresupuesta!X18</f>
        <v>667039</v>
      </c>
      <c r="J20" s="28">
        <f>[1]REP_EPG034_EjecucionPresupuesta!Y16+[1]REP_EPG034_EjecucionPresupuesta!Y18</f>
        <v>667039</v>
      </c>
      <c r="K20" s="28">
        <f>[1]REP_EPG034_EjecucionPresupuesta!AA16+[1]REP_EPG034_EjecucionPresupuesta!AA18</f>
        <v>667039</v>
      </c>
      <c r="L20" s="19">
        <f t="shared" si="1"/>
        <v>9.5976834532374104E-3</v>
      </c>
      <c r="M20" s="19">
        <f t="shared" si="2"/>
        <v>9.5976834532374104E-3</v>
      </c>
      <c r="N20" s="19">
        <f t="shared" si="3"/>
        <v>9.5976834532374104E-3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1497100000</v>
      </c>
      <c r="H21" s="27">
        <f t="shared" si="11"/>
        <v>3437500000</v>
      </c>
      <c r="I21" s="27">
        <f t="shared" si="11"/>
        <v>1009735039</v>
      </c>
      <c r="J21" s="27">
        <f t="shared" si="11"/>
        <v>1009731039</v>
      </c>
      <c r="K21" s="27">
        <f t="shared" si="11"/>
        <v>1009731039</v>
      </c>
      <c r="L21" s="23">
        <f t="shared" si="1"/>
        <v>0.20462348295707858</v>
      </c>
      <c r="M21" s="23">
        <f t="shared" si="2"/>
        <v>0.20462267235439549</v>
      </c>
      <c r="N21" s="23">
        <f t="shared" si="3"/>
        <v>0.20462267235439549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2420195841020</v>
      </c>
      <c r="G26" s="34">
        <f t="shared" si="14"/>
        <v>2302708256789.5498</v>
      </c>
      <c r="H26" s="34">
        <f t="shared" si="14"/>
        <v>82084270290.449997</v>
      </c>
      <c r="I26" s="34">
        <f t="shared" si="14"/>
        <v>1852448710423.53</v>
      </c>
      <c r="J26" s="34">
        <f t="shared" si="14"/>
        <v>927600612697.23999</v>
      </c>
      <c r="K26" s="34">
        <f t="shared" si="14"/>
        <v>910305276763.28003</v>
      </c>
      <c r="L26" s="35">
        <f t="shared" si="1"/>
        <v>0.7654127319063605</v>
      </c>
      <c r="M26" s="35">
        <f t="shared" si="2"/>
        <v>0.38327502137442709</v>
      </c>
      <c r="N26" s="35">
        <f t="shared" si="3"/>
        <v>0.37612876666196926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H29" s="41"/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2024-07-04T10:28:35Z</dcterms:created>
  <dcterms:modified xsi:type="dcterms:W3CDTF">2024-07-04T10:29:36Z</dcterms:modified>
</cp:coreProperties>
</file>