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JULIO/"/>
    </mc:Choice>
  </mc:AlternateContent>
  <xr:revisionPtr revIDLastSave="0" documentId="8_{A97A19DB-883A-4207-B990-3414941CFE43}" xr6:coauthVersionLast="47" xr6:coauthVersionMax="47" xr10:uidLastSave="{00000000-0000-0000-0000-000000000000}"/>
  <bookViews>
    <workbookView xWindow="-120" yWindow="-120" windowWidth="20730" windowHeight="11160" xr2:uid="{6A59C823-FAA3-4A83-9CA1-CE06CD819C02}"/>
  </bookViews>
  <sheets>
    <sheet name="EJECUCION A 31 JULIO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H24" i="1" s="1"/>
  <c r="G25" i="1"/>
  <c r="F25" i="1"/>
  <c r="N25" i="1" s="1"/>
  <c r="M24" i="1"/>
  <c r="K24" i="1"/>
  <c r="J24" i="1"/>
  <c r="I24" i="1"/>
  <c r="L24" i="1" s="1"/>
  <c r="G24" i="1"/>
  <c r="F24" i="1"/>
  <c r="N24" i="1" s="1"/>
  <c r="J23" i="1"/>
  <c r="F23" i="1"/>
  <c r="M22" i="1"/>
  <c r="L22" i="1"/>
  <c r="K22" i="1"/>
  <c r="J22" i="1"/>
  <c r="I22" i="1"/>
  <c r="I23" i="1" s="1"/>
  <c r="L23" i="1" s="1"/>
  <c r="H22" i="1"/>
  <c r="H23" i="1" s="1"/>
  <c r="G22" i="1"/>
  <c r="G23" i="1" s="1"/>
  <c r="F22" i="1"/>
  <c r="H21" i="1"/>
  <c r="M20" i="1"/>
  <c r="K20" i="1"/>
  <c r="J20" i="1"/>
  <c r="I20" i="1"/>
  <c r="H20" i="1"/>
  <c r="G20" i="1"/>
  <c r="F20" i="1"/>
  <c r="N20" i="1" s="1"/>
  <c r="K19" i="1"/>
  <c r="J19" i="1"/>
  <c r="I19" i="1"/>
  <c r="H19" i="1"/>
  <c r="G19" i="1"/>
  <c r="F19" i="1"/>
  <c r="M18" i="1"/>
  <c r="L18" i="1"/>
  <c r="K18" i="1"/>
  <c r="J18" i="1"/>
  <c r="I18" i="1"/>
  <c r="H18" i="1"/>
  <c r="G18" i="1"/>
  <c r="G21" i="1" s="1"/>
  <c r="F18" i="1"/>
  <c r="H17" i="1"/>
  <c r="M16" i="1"/>
  <c r="K16" i="1"/>
  <c r="K17" i="1" s="1"/>
  <c r="J16" i="1"/>
  <c r="J17" i="1" s="1"/>
  <c r="M17" i="1" s="1"/>
  <c r="I16" i="1"/>
  <c r="H16" i="1"/>
  <c r="G16" i="1"/>
  <c r="G17" i="1" s="1"/>
  <c r="F16" i="1"/>
  <c r="F17" i="1" s="1"/>
  <c r="J15" i="1"/>
  <c r="F15" i="1"/>
  <c r="M14" i="1"/>
  <c r="L14" i="1"/>
  <c r="K14" i="1"/>
  <c r="J14" i="1"/>
  <c r="I14" i="1"/>
  <c r="H14" i="1"/>
  <c r="G14" i="1"/>
  <c r="G15" i="1" s="1"/>
  <c r="F14" i="1"/>
  <c r="M13" i="1"/>
  <c r="L13" i="1"/>
  <c r="K13" i="1"/>
  <c r="J13" i="1"/>
  <c r="I13" i="1"/>
  <c r="I15" i="1" s="1"/>
  <c r="L15" i="1" s="1"/>
  <c r="H13" i="1"/>
  <c r="H15" i="1" s="1"/>
  <c r="G13" i="1"/>
  <c r="F13" i="1"/>
  <c r="N13" i="1" s="1"/>
  <c r="I12" i="1"/>
  <c r="K11" i="1"/>
  <c r="K5" i="1" s="1"/>
  <c r="J11" i="1"/>
  <c r="I11" i="1"/>
  <c r="H11" i="1"/>
  <c r="H12" i="1" s="1"/>
  <c r="G11" i="1"/>
  <c r="G5" i="1" s="1"/>
  <c r="G8" i="1" s="1"/>
  <c r="G26" i="1" s="1"/>
  <c r="F11" i="1"/>
  <c r="N11" i="1" s="1"/>
  <c r="K10" i="1"/>
  <c r="N10" i="1" s="1"/>
  <c r="G10" i="1"/>
  <c r="M9" i="1"/>
  <c r="L9" i="1"/>
  <c r="K9" i="1"/>
  <c r="J9" i="1"/>
  <c r="J10" i="1" s="1"/>
  <c r="I9" i="1"/>
  <c r="I10" i="1" s="1"/>
  <c r="L10" i="1" s="1"/>
  <c r="H9" i="1"/>
  <c r="H10" i="1" s="1"/>
  <c r="G9" i="1"/>
  <c r="F9" i="1"/>
  <c r="F10" i="1" s="1"/>
  <c r="N7" i="1"/>
  <c r="K7" i="1"/>
  <c r="J7" i="1"/>
  <c r="M7" i="1" s="1"/>
  <c r="H7" i="1"/>
  <c r="G7" i="1"/>
  <c r="F7" i="1"/>
  <c r="K6" i="1"/>
  <c r="I6" i="1"/>
  <c r="H6" i="1"/>
  <c r="G6" i="1"/>
  <c r="I5" i="1"/>
  <c r="M11" i="1" l="1"/>
  <c r="J5" i="1"/>
  <c r="J12" i="1"/>
  <c r="K8" i="1"/>
  <c r="N5" i="1"/>
  <c r="N17" i="1"/>
  <c r="F6" i="1"/>
  <c r="L6" i="1" s="1"/>
  <c r="F21" i="1"/>
  <c r="L19" i="1"/>
  <c r="M19" i="1"/>
  <c r="J6" i="1"/>
  <c r="M6" i="1" s="1"/>
  <c r="J21" i="1"/>
  <c r="M21" i="1" s="1"/>
  <c r="M10" i="1"/>
  <c r="N14" i="1"/>
  <c r="K15" i="1"/>
  <c r="N15" i="1" s="1"/>
  <c r="M15" i="1"/>
  <c r="K21" i="1"/>
  <c r="N21" i="1" s="1"/>
  <c r="N18" i="1"/>
  <c r="N22" i="1"/>
  <c r="K23" i="1"/>
  <c r="N23" i="1" s="1"/>
  <c r="M23" i="1"/>
  <c r="L11" i="1"/>
  <c r="F5" i="1"/>
  <c r="F8" i="1" s="1"/>
  <c r="F26" i="1" s="1"/>
  <c r="F12" i="1"/>
  <c r="L12" i="1" s="1"/>
  <c r="H5" i="1"/>
  <c r="H8" i="1" s="1"/>
  <c r="H26" i="1" s="1"/>
  <c r="L16" i="1"/>
  <c r="I7" i="1"/>
  <c r="L7" i="1" s="1"/>
  <c r="I17" i="1"/>
  <c r="L17" i="1" s="1"/>
  <c r="N19" i="1"/>
  <c r="L20" i="1"/>
  <c r="I21" i="1"/>
  <c r="L21" i="1" s="1"/>
  <c r="N16" i="1"/>
  <c r="N9" i="1"/>
  <c r="G12" i="1"/>
  <c r="K12" i="1"/>
  <c r="N12" i="1" s="1"/>
  <c r="N8" i="1" l="1"/>
  <c r="K26" i="1"/>
  <c r="N26" i="1" s="1"/>
  <c r="N6" i="1"/>
  <c r="I8" i="1"/>
  <c r="J8" i="1"/>
  <c r="M5" i="1"/>
  <c r="M12" i="1"/>
  <c r="L5" i="1"/>
  <c r="L8" i="1" l="1"/>
  <c r="I26" i="1"/>
  <c r="L26" i="1" s="1"/>
  <c r="J26" i="1"/>
  <c r="M26" i="1" s="1"/>
  <c r="M8" i="1"/>
</calcChain>
</file>

<file path=xl/sharedStrings.xml><?xml version="1.0" encoding="utf-8"?>
<sst xmlns="http://schemas.openxmlformats.org/spreadsheetml/2006/main" count="90" uniqueCount="50">
  <si>
    <t>UNIDAD NACIONAL DE PROTECCION - UNP EJECUCION A JULIO 31 DE 2024</t>
  </si>
  <si>
    <t>UNIDAD EJECUTORA: 37-08-00  MES: JULIO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</si>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</sst>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BDD2309C-5B69-4A60-9AE9-2DD0A990BD6B}"/>
    <cellStyle name="Millares 4 7 2 7 5 2 2 2" xfId="2" xr:uid="{97920569-0985-4356-A5B2-05F1A3FEC623}"/>
    <cellStyle name="Normal" xfId="0" builtinId="0"/>
    <cellStyle name="Normal 2 4" xfId="1" xr:uid="{FF598448-DFF3-47E9-9DED-635C5E9F6A6A}"/>
    <cellStyle name="Porcentaje 2" xfId="3" xr:uid="{A07B3270-4A0B-4A0A-A2E7-07746F00B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JULIO/E.P.%20AGREGADA%20A%2031%20DE%20JULIO%20DE%202024-1.xlsx" TargetMode="External"/><Relationship Id="rId1" Type="http://schemas.openxmlformats.org/officeDocument/2006/relationships/externalLinkPath" Target="/personal/vanessa_pinzon_unp_gov_co/Documents/VANESSA%20ANDREA%20PINZON%20AREDONDO/REPORTES/2024/AGREGADA/JULIO/E.P.%20AGREGADA%20A%2031%20DE%20JULIO%20DE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JUNIO/E.P.%20AGREGADA%20A%2030%20DE%20JUNIO%20DE%202024.xlsx" TargetMode="External"/><Relationship Id="rId1" Type="http://schemas.openxmlformats.org/officeDocument/2006/relationships/externalLinkPath" Target="/personal/vanessa_pinzon_unp_gov_co/Documents/VANESSA%20ANDREA%20PINZON%20AREDONDO/REPORTES/2024/AGREGADA/JUNIO/E.P.%20AGREGADA%20A%2030%20DE%20JUNIO%20D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JULIO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45264711707.330002</v>
          </cell>
          <cell r="Y5">
            <v>45246865662.059998</v>
          </cell>
          <cell r="AA5">
            <v>45246865662.059998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20198008539</v>
          </cell>
          <cell r="Y6">
            <v>20197145739</v>
          </cell>
          <cell r="AA6">
            <v>20197145739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4532436293.3999996</v>
          </cell>
          <cell r="Y7">
            <v>4532436293.3999996</v>
          </cell>
          <cell r="AA7">
            <v>4532436293.3999996</v>
          </cell>
        </row>
        <row r="8">
          <cell r="T8">
            <v>1954778700000</v>
          </cell>
          <cell r="V8">
            <v>1742238789928.55</v>
          </cell>
          <cell r="W8">
            <v>212539910071.45001</v>
          </cell>
          <cell r="X8">
            <v>1663222481293.71</v>
          </cell>
          <cell r="Y8">
            <v>1040715783609.13</v>
          </cell>
          <cell r="AA8">
            <v>998516170104.58997</v>
          </cell>
        </row>
        <row r="9">
          <cell r="T9">
            <v>31000000000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186613299</v>
          </cell>
          <cell r="Y10">
            <v>90929835</v>
          </cell>
          <cell r="AA10">
            <v>90929835</v>
          </cell>
        </row>
        <row r="11">
          <cell r="T11">
            <v>56365200000</v>
          </cell>
          <cell r="V11">
            <v>42272213082</v>
          </cell>
          <cell r="W11">
            <v>14092986918</v>
          </cell>
          <cell r="X11">
            <v>5967418592.29</v>
          </cell>
          <cell r="Y11">
            <v>1970638932</v>
          </cell>
          <cell r="AA11">
            <v>1970638932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3350773140</v>
          </cell>
          <cell r="Y12">
            <v>3350773140</v>
          </cell>
          <cell r="AA12">
            <v>3350773140</v>
          </cell>
        </row>
        <row r="13">
          <cell r="T13">
            <v>28872300000</v>
          </cell>
          <cell r="V13">
            <v>26583500000</v>
          </cell>
          <cell r="W13">
            <v>2288800000</v>
          </cell>
          <cell r="X13">
            <v>14605776400</v>
          </cell>
          <cell r="Y13">
            <v>14595248500</v>
          </cell>
          <cell r="AA13">
            <v>14595248500</v>
          </cell>
        </row>
        <row r="14">
          <cell r="T14">
            <v>205693515378</v>
          </cell>
          <cell r="V14">
            <v>157263556242</v>
          </cell>
          <cell r="W14">
            <v>48429959136</v>
          </cell>
          <cell r="X14">
            <v>156149880497</v>
          </cell>
          <cell r="Y14">
            <v>7855765488</v>
          </cell>
          <cell r="AA14">
            <v>6644716358</v>
          </cell>
        </row>
        <row r="15">
          <cell r="T15">
            <v>1485000000</v>
          </cell>
          <cell r="V15">
            <v>1485000000</v>
          </cell>
          <cell r="W15">
            <v>0</v>
          </cell>
          <cell r="X15">
            <v>1009068000</v>
          </cell>
          <cell r="Y15">
            <v>1009064000</v>
          </cell>
          <cell r="AA15">
            <v>1009064000</v>
          </cell>
        </row>
        <row r="16">
          <cell r="T16">
            <v>42100000</v>
          </cell>
          <cell r="V16">
            <v>12100000</v>
          </cell>
          <cell r="W16">
            <v>30000000</v>
          </cell>
          <cell r="X16">
            <v>837039</v>
          </cell>
          <cell r="Y16">
            <v>837039</v>
          </cell>
          <cell r="AA16">
            <v>837039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27400000</v>
          </cell>
          <cell r="V18">
            <v>0</v>
          </cell>
          <cell r="W18">
            <v>27400000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4403313940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JUNIO 2024"/>
    </sheetNames>
    <sheetDataSet>
      <sheetData sheetId="0">
        <row r="5">
          <cell r="T5">
            <v>80671800000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91D8-1DAC-41FA-B001-D76CD392443C}">
  <sheetPr>
    <pageSetUpPr fitToPage="1"/>
  </sheetPr>
  <dimension ref="A1:N30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2203108200000</v>
      </c>
      <c r="G5" s="18">
        <f t="shared" si="0"/>
        <v>1943129103010.55</v>
      </c>
      <c r="H5" s="18">
        <f t="shared" si="0"/>
        <v>228979096989.45001</v>
      </c>
      <c r="I5" s="18">
        <f t="shared" si="0"/>
        <v>1758338124303.73</v>
      </c>
      <c r="J5" s="18">
        <f t="shared" si="0"/>
        <v>1131709722749.5901</v>
      </c>
      <c r="K5" s="18">
        <f t="shared" si="0"/>
        <v>1089510109245.0499</v>
      </c>
      <c r="L5" s="19">
        <f t="shared" ref="L5:L26" si="1">+I5/F5</f>
        <v>0.79811700773649241</v>
      </c>
      <c r="M5" s="19">
        <f t="shared" ref="M5:M26" si="2">+J5/F5</f>
        <v>0.51368776292947849</v>
      </c>
      <c r="N5" s="19">
        <f t="shared" ref="N5:N26" si="3">+K5/F5</f>
        <v>0.49453318236709842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0</v>
      </c>
      <c r="H6" s="18">
        <f t="shared" si="4"/>
        <v>3380100000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205693515378</v>
      </c>
      <c r="G7" s="18">
        <f t="shared" si="5"/>
        <v>157263556242</v>
      </c>
      <c r="H7" s="18">
        <f t="shared" si="5"/>
        <v>48429959136</v>
      </c>
      <c r="I7" s="18">
        <f t="shared" si="5"/>
        <v>156149880497</v>
      </c>
      <c r="J7" s="18">
        <f t="shared" si="5"/>
        <v>7855765488</v>
      </c>
      <c r="K7" s="18">
        <f t="shared" si="5"/>
        <v>6644716358</v>
      </c>
      <c r="L7" s="19">
        <f t="shared" si="1"/>
        <v>0.75913856695990456</v>
      </c>
      <c r="M7" s="19">
        <f t="shared" si="2"/>
        <v>3.8191604988439105E-2</v>
      </c>
      <c r="N7" s="19">
        <f t="shared" si="3"/>
        <v>3.2303966149779206E-2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2412181815378</v>
      </c>
      <c r="G8" s="21">
        <f t="shared" si="6"/>
        <v>2100392659252.55</v>
      </c>
      <c r="H8" s="21">
        <f t="shared" si="6"/>
        <v>280789156125.45001</v>
      </c>
      <c r="I8" s="21">
        <f t="shared" si="6"/>
        <v>1914488004800.73</v>
      </c>
      <c r="J8" s="21">
        <f t="shared" si="6"/>
        <v>1139565488237.5901</v>
      </c>
      <c r="K8" s="21">
        <f t="shared" si="6"/>
        <v>1096154825603.0499</v>
      </c>
      <c r="L8" s="23">
        <f t="shared" si="1"/>
        <v>0.79367483520338244</v>
      </c>
      <c r="M8" s="23">
        <f t="shared" si="2"/>
        <v>0.47242105921398586</v>
      </c>
      <c r="N8" s="23">
        <f t="shared" si="3"/>
        <v>0.45442462861418986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69995156539.729996</v>
      </c>
      <c r="J9" s="24">
        <f>SUM([1]REP_EPG034_EjecucionPresupuesta!Y5:Y7)</f>
        <v>69976447694.459991</v>
      </c>
      <c r="K9" s="24">
        <f>SUM([1]REP_EPG034_EjecucionPresupuesta!AA5:AA7)</f>
        <v>69976447694.459991</v>
      </c>
      <c r="L9" s="19">
        <f t="shared" si="1"/>
        <v>0.57510302483819997</v>
      </c>
      <c r="M9" s="19">
        <f t="shared" si="2"/>
        <v>0.57494930686630141</v>
      </c>
      <c r="N9" s="19">
        <f t="shared" si="3"/>
        <v>0.57494930686630141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121708900000</v>
      </c>
      <c r="G10" s="25">
        <f t="shared" si="7"/>
        <v>121708900000</v>
      </c>
      <c r="H10" s="25">
        <f t="shared" si="7"/>
        <v>0</v>
      </c>
      <c r="I10" s="25">
        <f t="shared" si="7"/>
        <v>69995156539.729996</v>
      </c>
      <c r="J10" s="25">
        <f t="shared" si="7"/>
        <v>69976447694.459991</v>
      </c>
      <c r="K10" s="25">
        <f t="shared" si="7"/>
        <v>69976447694.459991</v>
      </c>
      <c r="L10" s="23">
        <f t="shared" si="1"/>
        <v>0.57510302483819997</v>
      </c>
      <c r="M10" s="23">
        <f t="shared" si="2"/>
        <v>0.57494930686630141</v>
      </c>
      <c r="N10" s="23">
        <f t="shared" si="3"/>
        <v>0.57494930686630141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1954778700000</v>
      </c>
      <c r="G11" s="24">
        <f>SUM([1]REP_EPG034_EjecucionPresupuesta!V8)</f>
        <v>1742238789928.55</v>
      </c>
      <c r="H11" s="24">
        <f>SUM([1]REP_EPG034_EjecucionPresupuesta!W8)</f>
        <v>212539910071.45001</v>
      </c>
      <c r="I11" s="24">
        <f>SUM([1]REP_EPG034_EjecucionPresupuesta!X8)</f>
        <v>1663222481293.71</v>
      </c>
      <c r="J11" s="24">
        <f>SUM([1]REP_EPG034_EjecucionPresupuesta!Y8)</f>
        <v>1040715783609.13</v>
      </c>
      <c r="K11" s="24">
        <f>SUM([1]REP_EPG034_EjecucionPresupuesta!AA8)</f>
        <v>998516170104.58997</v>
      </c>
      <c r="L11" s="19">
        <f t="shared" si="1"/>
        <v>0.85084950091471223</v>
      </c>
      <c r="M11" s="19">
        <f t="shared" si="2"/>
        <v>0.532395704746082</v>
      </c>
      <c r="N11" s="19">
        <f t="shared" si="3"/>
        <v>0.51080778100589597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1954778700000</v>
      </c>
      <c r="G12" s="25">
        <f t="shared" si="8"/>
        <v>1742238789928.55</v>
      </c>
      <c r="H12" s="25">
        <f t="shared" si="8"/>
        <v>212539910071.45001</v>
      </c>
      <c r="I12" s="25">
        <f t="shared" si="8"/>
        <v>1663222481293.71</v>
      </c>
      <c r="J12" s="25">
        <f t="shared" si="8"/>
        <v>1040715783609.13</v>
      </c>
      <c r="K12" s="25">
        <f t="shared" si="8"/>
        <v>998516170104.58997</v>
      </c>
      <c r="L12" s="23">
        <f t="shared" si="1"/>
        <v>0.85084950091471223</v>
      </c>
      <c r="M12" s="23">
        <f t="shared" si="2"/>
        <v>0.532395704746082</v>
      </c>
      <c r="N12" s="23">
        <f t="shared" si="3"/>
        <v>0.51080778100589597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3350773140</v>
      </c>
      <c r="J13" s="24">
        <f>SUM([1]REP_EPG034_EjecucionPresupuesta!Y12)</f>
        <v>3350773140</v>
      </c>
      <c r="K13" s="24">
        <f>SUM([1]REP_EPG034_EjecucionPresupuesta!AA12)</f>
        <v>3350773140</v>
      </c>
      <c r="L13" s="19">
        <f t="shared" si="1"/>
        <v>0.39559084566072039</v>
      </c>
      <c r="M13" s="19">
        <f t="shared" si="2"/>
        <v>0.39559084566072039</v>
      </c>
      <c r="N13" s="19">
        <f t="shared" si="3"/>
        <v>0.39559084566072039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116595800000</v>
      </c>
      <c r="G14" s="24">
        <f>[1]REP_EPG034_EjecucionPresupuesta!V9+[1]REP_EPG034_EjecucionPresupuesta!V10+[1]REP_EPG034_EjecucionPresupuesta!V11+[1]REP_EPG034_EjecucionPresupuesta!V13</f>
        <v>69214013082</v>
      </c>
      <c r="H14" s="24">
        <f>[1]REP_EPG034_EjecucionPresupuesta!W9+[1]REP_EPG034_EjecucionPresupuesta!W10+[1]REP_EPG034_EjecucionPresupuesta!W11+[1]REP_EPG034_EjecucionPresupuesta!W13</f>
        <v>16381786918</v>
      </c>
      <c r="I14" s="24">
        <f>[1]REP_EPG034_EjecucionPresupuesta!X9+[1]REP_EPG034_EjecucionPresupuesta!X10+[1]REP_EPG034_EjecucionPresupuesta!X11+[1]REP_EPG034_EjecucionPresupuesta!X13</f>
        <v>20759808291.290001</v>
      </c>
      <c r="J14" s="24">
        <f>[1]REP_EPG034_EjecucionPresupuesta!Y9+[1]REP_EPG034_EjecucionPresupuesta!Y10+[1]REP_EPG034_EjecucionPresupuesta!Y11+[1]REP_EPG034_EjecucionPresupuesta!Y13</f>
        <v>16656817267</v>
      </c>
      <c r="K14" s="24">
        <f>[1]REP_EPG034_EjecucionPresupuesta!AA9+[1]REP_EPG034_EjecucionPresupuesta!AA10+[1]REP_EPG034_EjecucionPresupuesta!AA11+[1]REP_EPG034_EjecucionPresupuesta!AA13</f>
        <v>16656817267</v>
      </c>
      <c r="L14" s="19">
        <f t="shared" si="1"/>
        <v>0.17804936619749598</v>
      </c>
      <c r="M14" s="19">
        <f t="shared" si="2"/>
        <v>0.14285949637122436</v>
      </c>
      <c r="N14" s="19">
        <f t="shared" si="3"/>
        <v>0.14285949637122436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125066100000</v>
      </c>
      <c r="G15" s="27">
        <f t="shared" si="9"/>
        <v>77684313082</v>
      </c>
      <c r="H15" s="27">
        <f t="shared" si="9"/>
        <v>16381786918</v>
      </c>
      <c r="I15" s="27">
        <f t="shared" si="9"/>
        <v>24110581431.290001</v>
      </c>
      <c r="J15" s="27">
        <f t="shared" si="9"/>
        <v>20007590407</v>
      </c>
      <c r="K15" s="27">
        <f t="shared" si="9"/>
        <v>20007590407</v>
      </c>
      <c r="L15" s="23">
        <f t="shared" si="1"/>
        <v>0.19278270795435373</v>
      </c>
      <c r="M15" s="23">
        <f t="shared" si="2"/>
        <v>0.15997612787957727</v>
      </c>
      <c r="N15" s="23">
        <f t="shared" si="3"/>
        <v>0.15997612787957727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205693515378</v>
      </c>
      <c r="G16" s="28">
        <f>SUM([1]REP_EPG034_EjecucionPresupuesta!V14)</f>
        <v>157263556242</v>
      </c>
      <c r="H16" s="28">
        <f>SUM([1]REP_EPG034_EjecucionPresupuesta!W14)</f>
        <v>48429959136</v>
      </c>
      <c r="I16" s="28">
        <f>SUM([1]REP_EPG034_EjecucionPresupuesta!X14)</f>
        <v>156149880497</v>
      </c>
      <c r="J16" s="28">
        <f>SUM([1]REP_EPG034_EjecucionPresupuesta!Y14)</f>
        <v>7855765488</v>
      </c>
      <c r="K16" s="28">
        <f>SUM([1]REP_EPG034_EjecucionPresupuesta!AA14)</f>
        <v>6644716358</v>
      </c>
      <c r="L16" s="19">
        <f t="shared" si="1"/>
        <v>0.75913856695990456</v>
      </c>
      <c r="M16" s="19">
        <f t="shared" si="2"/>
        <v>3.8191604988439105E-2</v>
      </c>
      <c r="N16" s="19">
        <f t="shared" si="3"/>
        <v>3.2303966149779206E-2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205693515378</v>
      </c>
      <c r="G17" s="27">
        <f t="shared" si="10"/>
        <v>157263556242</v>
      </c>
      <c r="H17" s="27">
        <f t="shared" si="10"/>
        <v>48429959136</v>
      </c>
      <c r="I17" s="27">
        <f t="shared" si="10"/>
        <v>156149880497</v>
      </c>
      <c r="J17" s="27">
        <f t="shared" si="10"/>
        <v>7855765488</v>
      </c>
      <c r="K17" s="27">
        <f t="shared" si="10"/>
        <v>6644716358</v>
      </c>
      <c r="L17" s="23">
        <f t="shared" si="1"/>
        <v>0.75913856695990456</v>
      </c>
      <c r="M17" s="23">
        <f t="shared" si="2"/>
        <v>3.8191604988439105E-2</v>
      </c>
      <c r="N17" s="23">
        <f t="shared" si="3"/>
        <v>3.2303966149779206E-2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1485000000</v>
      </c>
      <c r="H18" s="28">
        <f>SUM([1]REP_EPG034_EjecucionPresupuesta!W15)</f>
        <v>0</v>
      </c>
      <c r="I18" s="28">
        <f>SUM([1]REP_EPG034_EjecucionPresupuesta!X15)</f>
        <v>1009068000</v>
      </c>
      <c r="J18" s="28">
        <f>SUM([1]REP_EPG034_EjecucionPresupuesta!Y15)</f>
        <v>1009064000</v>
      </c>
      <c r="K18" s="28">
        <f>SUM([1]REP_EPG034_EjecucionPresupuesta!AA15)</f>
        <v>1009064000</v>
      </c>
      <c r="L18" s="19">
        <f t="shared" si="1"/>
        <v>0.67950707070707073</v>
      </c>
      <c r="M18" s="19">
        <f t="shared" si="2"/>
        <v>0.67950437710437706</v>
      </c>
      <c r="N18" s="19">
        <f t="shared" si="3"/>
        <v>0.67950437710437706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12100000</v>
      </c>
      <c r="H20" s="28">
        <f>[1]REP_EPG034_EjecucionPresupuesta!W16+[1]REP_EPG034_EjecucionPresupuesta!W18</f>
        <v>57400000</v>
      </c>
      <c r="I20" s="28">
        <f>[1]REP_EPG034_EjecucionPresupuesta!X16+[1]REP_EPG034_EjecucionPresupuesta!X18</f>
        <v>837039</v>
      </c>
      <c r="J20" s="28">
        <f>[1]REP_EPG034_EjecucionPresupuesta!Y16+[1]REP_EPG034_EjecucionPresupuesta!Y18</f>
        <v>837039</v>
      </c>
      <c r="K20" s="28">
        <f>[1]REP_EPG034_EjecucionPresupuesta!AA16+[1]REP_EPG034_EjecucionPresupuesta!AA18</f>
        <v>837039</v>
      </c>
      <c r="L20" s="19">
        <f t="shared" si="1"/>
        <v>1.2043726618705036E-2</v>
      </c>
      <c r="M20" s="19">
        <f t="shared" si="2"/>
        <v>1.2043726618705036E-2</v>
      </c>
      <c r="N20" s="19">
        <f t="shared" si="3"/>
        <v>1.2043726618705036E-2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4934600000</v>
      </c>
      <c r="G21" s="27">
        <f t="shared" si="11"/>
        <v>1497100000</v>
      </c>
      <c r="H21" s="27">
        <f t="shared" si="11"/>
        <v>3437500000</v>
      </c>
      <c r="I21" s="27">
        <f t="shared" si="11"/>
        <v>1009905039</v>
      </c>
      <c r="J21" s="27">
        <f t="shared" si="11"/>
        <v>1009901039</v>
      </c>
      <c r="K21" s="27">
        <f t="shared" si="11"/>
        <v>1009901039</v>
      </c>
      <c r="L21" s="23">
        <f t="shared" si="1"/>
        <v>0.20465793357111012</v>
      </c>
      <c r="M21" s="23">
        <f t="shared" si="2"/>
        <v>0.20465712296842703</v>
      </c>
      <c r="N21" s="23">
        <f t="shared" si="3"/>
        <v>0.20465712296842703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0</v>
      </c>
      <c r="H23" s="27">
        <f t="shared" si="12"/>
        <v>3610711702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4403313940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4403313940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 t="shared" ref="F26:K26" si="14">F8+F23+F24</f>
        <v>2420195841020</v>
      </c>
      <c r="G26" s="34">
        <f t="shared" si="14"/>
        <v>2104795973192.55</v>
      </c>
      <c r="H26" s="34">
        <f t="shared" si="14"/>
        <v>284399867827.45001</v>
      </c>
      <c r="I26" s="34">
        <f t="shared" si="14"/>
        <v>1914488004800.73</v>
      </c>
      <c r="J26" s="34">
        <f t="shared" si="14"/>
        <v>1139565488237.5901</v>
      </c>
      <c r="K26" s="34">
        <f t="shared" si="14"/>
        <v>1096154825603.0499</v>
      </c>
      <c r="L26" s="35">
        <f t="shared" si="1"/>
        <v>0.79104672950510579</v>
      </c>
      <c r="M26" s="35">
        <f t="shared" si="2"/>
        <v>0.47085672527943701</v>
      </c>
      <c r="N26" s="35">
        <f t="shared" si="3"/>
        <v>0.45291988649194259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H29" s="41"/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2024-08-16T14:55:33Z</dcterms:created>
  <dcterms:modified xsi:type="dcterms:W3CDTF">2024-08-16T14:57:09Z</dcterms:modified>
</cp:coreProperties>
</file>