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unproteccion-my.sharepoint.com/personal/andres_segura_unp_gov_co/Documents/UNP/2025/Octubre/Riesgos/"/>
    </mc:Choice>
  </mc:AlternateContent>
  <xr:revisionPtr revIDLastSave="71" documentId="8_{E8D954F1-510C-4489-8F33-6EA32AC0796E}" xr6:coauthVersionLast="47" xr6:coauthVersionMax="47" xr10:uidLastSave="{C4739C74-3ED4-4D55-9AB6-BF4EE88B37A8}"/>
  <bookViews>
    <workbookView xWindow="14400" yWindow="0" windowWidth="14400" windowHeight="15600" firstSheet="1" activeTab="1" xr2:uid="{14F790F9-492E-4815-9B23-E46F9D8729C9}"/>
  </bookViews>
  <sheets>
    <sheet name="RESUMEN" sheetId="6" state="hidden" r:id="rId1"/>
    <sheet name="MIR INSTITUCIONAL 2025" sheetId="10" r:id="rId2"/>
  </sheets>
  <externalReferences>
    <externalReference r:id="rId3"/>
  </externalReferences>
  <definedNames>
    <definedName name="_xlnm.Print_Area" localSheetId="1">'MIR INSTITUCIONAL 2025'!$A$1:$R$405</definedName>
    <definedName name="_xlnm.Print_Area" localSheetId="0">RESUMEN!$B$5:$G$24</definedName>
    <definedName name="_xlnm.Print_Titles" localSheetId="1">'MIR INSTITUCIONAL 2025'!$5:$7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55" i="10" l="1"/>
  <c r="M354" i="10"/>
  <c r="M353" i="10"/>
  <c r="M352" i="10"/>
  <c r="M351" i="10"/>
  <c r="M350" i="10"/>
  <c r="N350" i="10" s="1"/>
  <c r="P350" i="10" s="1"/>
  <c r="K350" i="10"/>
  <c r="O350" i="10" l="1"/>
  <c r="V39" i="10" l="1"/>
  <c r="S39" i="10"/>
  <c r="V38" i="10"/>
  <c r="S38" i="10"/>
  <c r="AH39" i="10" l="1"/>
  <c r="AG39" i="10" s="1"/>
  <c r="AD38" i="10"/>
  <c r="AH38" i="10"/>
  <c r="AG38" i="10" s="1"/>
  <c r="AE38" i="10" l="1"/>
  <c r="AI38" i="10" s="1"/>
  <c r="AF38" i="10"/>
  <c r="AD39" i="10" s="1"/>
  <c r="AE39" i="10" l="1"/>
  <c r="AI39" i="10" s="1"/>
  <c r="AF3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tc={BCAF8200-F9F8-4128-9DDE-4D6FCBFC88ED}</author>
  </authors>
  <commentList>
    <comment ref="I356" authorId="0" shapeId="0" xr:uid="{BCAF8200-F9F8-4128-9DDE-4D6FCBFC88ED}">
      <text>
        <t>[Comentario encadenado]
Su versión de Excel le permite leer este comentario encadenado; sin embargo, las ediciones que se apliquen se quitarán si el archivo se abre en una versión más reciente de Excel. Más información: https://go.microsoft.com/fwlink/?linkid=870924
Comentario:
    Numero de  actualizaciones realizadas de enero a octubre 1430	1441	1458	1426	1443	1422	1411	1384	1439	1460
Total 14314</t>
      </text>
    </comment>
  </commentList>
</comments>
</file>

<file path=xl/sharedStrings.xml><?xml version="1.0" encoding="utf-8"?>
<sst xmlns="http://schemas.openxmlformats.org/spreadsheetml/2006/main" count="4468" uniqueCount="604">
  <si>
    <t>Descripción del Riesgo</t>
  </si>
  <si>
    <t>Tipo de Riesgo</t>
  </si>
  <si>
    <t>No. Control</t>
  </si>
  <si>
    <t>Descripción del Control</t>
  </si>
  <si>
    <t>Posibilidad de afectación reputacional por incumplimiento en la presentación de los informes de seguimiento de segunda línea de defensa de planes, proyectos y otros reportes de la UNP, debido a demoras en el reporte de información por parte de los procesos.</t>
  </si>
  <si>
    <t>Proceso</t>
  </si>
  <si>
    <t>Los profesionales del Grupo de Planeación Institucional y Gestión de la Información designados, generan alertas trimestrales a través de comunicaciones internas (memorandos y/o correos electrónicos) para el reporte de los seguimientos de planes de primera línea de defensa.</t>
  </si>
  <si>
    <t>Posibilidad de afectación reputacional debido a que el anteproyecto de presupuesto no incluya las necesidades presupuestales reales por falta de información de los procesos, lo que ocasionaría un desequilibrio presupuestal para la entidad.</t>
  </si>
  <si>
    <t>El servidor público y/o contratista genera anualmente comunicación interna dirigida a los procesos solicitando las necesidades presupuestales para la siguiente vigencia.</t>
  </si>
  <si>
    <t>El servidor público y/o contratista asignado, valida anualmente en mesas de trabajo con los procesos el ejercicio presupuestal remitido a la Oficina Asesora de Planeacion e Información, con el fin de verificar e incluir en el anteproyecto de presupuesto las necesidades de cada dependencia.</t>
  </si>
  <si>
    <t>El Jefe de la Oficina Asesora de Planeacion e Información presenta anualmente ante el Comité Institucional de Gestión y Desempeño, el anteproyecto de presupuesto para la aprobación y visto bueno por parte de los responsables de proceso.</t>
  </si>
  <si>
    <t>Posibilidad de afectación reputacional  por el incumplimiento de los objetivos propuestos en los proyectos de inversión, debido a: 1. Inadecuada ejecución financiera por parte de los gerentes de proyectos o responsables de procesos. 
2. Programación inadecuada de las metas propuestas y recursos asignados en los proyectos de inversión por parte de los gerentes de proyectos o responsables de procesos.
3. Debilidades en el seguimiento a la ejecución física y financiera de los proyectos de inversión por parte por parte de los gerentes de proyectos o responsables de procesos, así como de la Oficina Asesora de Planeación e Información.</t>
  </si>
  <si>
    <t>El profesional del Grupo de Planeación Institucional y Gestión de la Información designado, revisa los proyectos de inversión de manera mensual en la plataforma del DNP y genera las alertas a través de comunicaciones internas (memorando y/o correo electrónico) cada vez que se presente un incumplimiento en el avance de la ejecución física y financiera, dirigidas a los gerentes de proyectos o responsables de procesos.</t>
  </si>
  <si>
    <t>El profesional del Grupo de Planeación Institucional y Gestión de la Información designado, realiza el seguimiento mensual a la ejecución de los proyectos de inversión mediante mesas de trabajo con los gerentes de proyectos o responsables de procesos.</t>
  </si>
  <si>
    <t>Posibilidad de incurrir en investigaciones penales y/o fiscales por asignar mayores recursos que los solicitados en la desagregación del presupuesto de la entidad a una dependencia por parte del Jefe de la Oficina Asesora de Planeación e Información, en virtud de su condición, para favorecer a un tercero o en beneficio propio.</t>
  </si>
  <si>
    <t>Corrupción</t>
  </si>
  <si>
    <t>El Jefe de la Oficina Asesora de Planeación e Información, emite comunicaciones internas a cada uno de los procesos informándoles la asignación y desagregación presupuestal para cada vigencia. Posteriormente, el servidor público o contratista en el Grupo de Planeación Institucional y Gestión de la Información, procede a realizar el seguimiento de los recursos inicialmente asignados de acuerdo con las solicitudes de CDP por cada dependencia, verificando en los rubros presupuestales la disponibilidad de los recursos para tramitar la firma del Jefe de la Oficina Asesora de Planeación e Información. Como evidencia: archivo en Excel con el seguimiento a la disponibilidad presupuestal.</t>
  </si>
  <si>
    <t>Posibilidad de afectación reputacional por incumplimiento de la estrategia de rendición de cuentas formulada por la UNP, derivando en la falta de atención de los lineamientos en la metodología y contenidos establecidos por el Gobierno Nacional a través de la Comisión Interinstitucional para la implementación de la Política de Rendición de Cuentas, afectando así el desarrollo de espacios que permitan a la ciudadanía interactuar con la entidad y conocer su gestión.</t>
  </si>
  <si>
    <t>El enlace MIPG-SIG de la Dirección General realiza seguimiento trimestral al cumplimiento de las actividades definidas para el ejercicio de la Rendición de Cuentas en el Plan Anticorrupción y de Atención al Ciudadano.</t>
  </si>
  <si>
    <t xml:space="preserve">Referencia </t>
  </si>
  <si>
    <t>Direccionamiento estratégico y Planeación</t>
  </si>
  <si>
    <t>Coordinación y cooperación Interinstitucional</t>
  </si>
  <si>
    <t>Gestión Integrada MIPG-SIG</t>
  </si>
  <si>
    <t>Gestión de Evaluación del Riesgo</t>
  </si>
  <si>
    <t>Fiscal</t>
  </si>
  <si>
    <t>Posibilidad de afectar la operación misional de la Entidad, por errores presentados en las bases operativas técnicas (BOT), debido a la omisión de información y/o novedades en la prestación del servicio de vehículos.</t>
  </si>
  <si>
    <t>Posibilidad de ocasionar entrega extemporánea del vehículo de protección al beneficiario/a por novedades en la presentación del vehículo por parte de la rentadora adjudicada por zona, debido a la falta de seguimiento oportuno en las actividades de solicitud de vehículos</t>
  </si>
  <si>
    <t xml:space="preserve">Posibilidad de solicitar y/o recibir dádivas a nombre propio o de terceros, omitiendo hechos y/o evidencias, para modificar:  el resultado de los informes de verificación y  Ejecutivo, por el presunto uso indebido de las medidas de protección para presentar al CERREM.  </t>
  </si>
  <si>
    <t>El Gestor Líder del grupo de Desmontes de Medidas de Protección, toma como insumo la información consignada en las bases de la secretaria técnica del CERREM, con el fin de registrar, depurar y asignar los casos según corresponda en el formato Oficial GMP-FT-179 del Grupo, remitiendo a los gestores de zona un correo electrónico advirtiendo que los casos han sido cargados; El gestor de zona encargado, deberá revisar uno a uno los actos administrativos que se encuentran relacionados, registrando la información de las medidas en el formato correspondiente, dando respuesta a lo solicitado mediante correo electrónico, quedando así a la espera de la remisión de las constancias ejecutorias por parte de la Oficina jurídica. Esta actividad se realizara cada 15 días.</t>
  </si>
  <si>
    <t xml:space="preserve">Los gestores delegados del equipo de Verificación  del Grupo Cuerpo Técnico de Verificación GCTV, realizarán de acuerdo con el procedimiento la revisión preliminar del Informe de Verificación -I.V. en forma, fondo con sus soportes anexos, por el presunto uso indebido de las medidas de protección por parte del beneficiario (a).
Esta actividad y control se realizará cada vez que sea necesario.  </t>
  </si>
  <si>
    <t>Gestión de Medidas de Protección</t>
  </si>
  <si>
    <t>El líder del equipo de Gestión Integral de Medidas de Emergencia con aprobación del responsable del proceso, verifica de manera permanente que los requerimientos lleguen por los canales establecidos, con los formatos y documentación requerida, así como los mínimos de información del peticionario en cada solicitud allegada para la valoración inicial de los presuntos factores de riesgo inminente y excepcional o presunción constitucional del riesgo. El control se realiza cada vez que llega una solicitud, dejando como evidencia el formato (GME-FT-01) Autorización y Asignación para inicio de la valoración Inicial del Riesgo Inminente Individual debidamente diligenciado y firmado.
Evidencia: Formato (GME-FT-01 - Autorización y Asignación para inicio de  la valoración Inicial del Riesgo Inminente Individual) diligenciado y formatos y muestreo aleatorio.</t>
  </si>
  <si>
    <t>El líder del equipo de Gestión Integral de Medidas de Emergencia revisa de forma permanente que las actividades desplegadas para la valoración inicial por parte del servidor público y/o contratista hayan sido las suficientes e idóneas para poder realizar la valoración inicial. En caso contrario, imparte nuevas instrucciones para abordar adecuadamente el caso, recomendando que actividades desplegar que permitan garantizar que se cuenten con los elementos suficientes de información para la valoración inicial del presunto riesgo inminente y excepcional o presunción constitucional del riesgo. El control se realiza de forma continua corroborando el cumplimiento de la Matriz de Servicios Características y Estándares establecida para el proceso de Gestión Integral de Medidas de Emergencia, y dejando como evidencia en caso de incumplimiento el diligenciamiento del Formato de Identificación, Control y Tratamiento Salida no Conforme de código GIN-FT-11
Evidencia: Informes de no salidas no conformes y otros.</t>
  </si>
  <si>
    <t>El líder del Equipo de Gestión Integral de Medidas de Emergencia, controla de manera permanente que cada uno de los actos administrativos proyectados frente a los casos de valoración inicial del presunto riesgo inminente y excepcional o presunción constitucional del riesgo, cuenten con la revisión del delegado por el Director General de la UNP,  y este conforme con los lineamientos y requisitos trazables y certificables de revisión y aprobación, dejando como evidencia las firmas de revisión y aprobación en el Formato de Aprobación Medidas de Emergencia de código GME-FT-03-V2.
Evidencia: Archivo digital de registro y control de las Medidas de Emergencia realizadas por el Equipo de Gestión Integral de Medidas de Emergencia.</t>
  </si>
  <si>
    <t>El líder del Equipo de Gestión Integral de Medidas de Emergencia, asegura que todos los integrantes del Equipo cuenten con el formato de confidencialidad al menos una vez al año, con el fin de sensibilizar y concientizar a los servidores públicos y/o contratistas sobre la importancia de la confidencialidad de la información y las repercusiones disciplinarias, fiscales y/o penales a las que podrían estar expuestos ante su incumplimiento.
Evidencia: Formatos diligenciados y otros</t>
  </si>
  <si>
    <t>Gestión Integral de Medidas de Emergencia</t>
  </si>
  <si>
    <t>Gestión Especializada de Seguridad y Protección</t>
  </si>
  <si>
    <t>El Servidor Público y/o Contratista  del Grupo de Gestión Contractual  verifica que la información de cada proceso corresponda con los requisitos establecidos para la contratación cuando surge la necesidad, a través de  la documentación asociada al proceso de contratación</t>
  </si>
  <si>
    <t>Gestión Contractual</t>
  </si>
  <si>
    <t>Gestión de Administración de Bienes y Servicios</t>
  </si>
  <si>
    <t xml:space="preserve">El Servidor Público y/o Contratista del Grupo de Almacén General realiza la toma física de los inventarios de bienes devolutivos y cronograma de visitas a nivel nacional. Todos los bienes inventariados se registran en el formato Inventarios Físicos Bienes Devolutivos en Uso (GABS-FT-23). Anual. </t>
  </si>
  <si>
    <t>El servidor público y/o Contratista designado por el Coordinador del Grupo de Gestión Administrativa, conservará las evidencias en una carpeta en línea por cada comparendo comunicado a la entidad.</t>
  </si>
  <si>
    <t>El servidor público y/o Contratista apoyo a la supervisión del contrato de mantenimientos designado por el Coordinador del Grupo de Gestión Administrativa, realiza la verificación de las solicitudes recibidas diariamente contra la base de datos de vehículos que integran el inventario activo de la UNP, para evitar que se realicen mantenimientos a vehículos que no sean parte del parque automotor.</t>
  </si>
  <si>
    <t>El servidor público y/o contratista de apoyo a la supervisión del contrato y el Coordinador del Grupo de Gestión Administrativa, realizan reuniones de seguimiento al contrato de mantenimiento semanales (acta de reunión) con el contratista que presta el servicio de mantenimientos al parque automotor propio de la entidad; para relacionar los ingresos y salidas de los vehículos a mantenimiento y otros pormenores que se presente en la prestación del servicio.</t>
  </si>
  <si>
    <t xml:space="preserve">El Servidor Público y/o contratista designado del Grupo de Almacén General realiza el ingreso de los bienes en el formato Comprobante Entradas de Almacén (GABS-FT-07), y antes de asentar el movimiento en el sistema verifica que la información registrada coincida con la relacionada en los soportes. La frecuencia de entradas es según el plan anual de adquisiciones o donaciones a título gratuito por parte de otras entidades. </t>
  </si>
  <si>
    <t>El coordinador elaborara el Plan de Mantenimiento de las armas de fuego de la entidad y en el desarrollo de este se dará charlas de concientización y profundización en los procedecimiento de uso y porte de armas trimestralmente por regiones o de acuerdo al cronograma</t>
  </si>
  <si>
    <t>Gestión de Control Disciplinario Interno</t>
  </si>
  <si>
    <t>Gestión de Evaluación Independiente</t>
  </si>
  <si>
    <t>Gestión de Servicio al Ciudadano</t>
  </si>
  <si>
    <t xml:space="preserve">El Coordinador del Grupo de Servicio al Ciudadano y contratista o servidor publico encargado de administrar  la Base Matriz de PQRSD generan semanalmente alertas a los enlaces de PQRSD  de cada dependencia a través de correo electrónico y/o comunación interna. </t>
  </si>
  <si>
    <t>El Coordinador del Grupo de Servicio al Ciudadano y contratista  o servidor público encargado de administrar la Base Matriz de PQRSD, comunican quincenalmente a Subdirectores, Secretaria General, Asesores y Jefes de Oficina, las PQRSD que a pesar de las alertas emitidas por el GSC a los respectivos enlaces, no han sido tramitadas en el Sistema de Información.</t>
  </si>
  <si>
    <t>El Coordinador del Grupo de Servicio al Ciudadano y contratista o servidor público encargado de administrar la Base Matriz de PQRSD, comunica mensualmente a los Subdirectores, Secretaria General, Asesores y Jefes de Oficina, la gestión de las PQRSD asignadas y las PQRSD que a la fecha de la comunicación no han sido contestadas.</t>
  </si>
  <si>
    <t>Coordinador Grupo de Servicio al Ciudadano, remite cuatrimestralmente Comunicación Interna con destino a los asesores del GSC, mediante la cual se prohíbe, el cobro de dádivas por la entrega de información reservada propia de la entidad.</t>
  </si>
  <si>
    <t>Coordinador Grupo de Servicio al Ciudadano lidera la socialización cuatrimestral al interior del  GSC del Código de Integridad y las implicaciones legales existentes por el mal uso de los activos de información de la entidad.</t>
  </si>
  <si>
    <t>Gestión Documental</t>
  </si>
  <si>
    <t>El contratista designado por el coordinador del grupo de contabilidad  verifica que las cuentas por pagar de la UNP cuente con los debidos soportes donde se recibe la cuenta, se relaciona en la Base de Datos  diariamente y se revisan los soportes</t>
  </si>
  <si>
    <t>El contratista designado por el coordinador del grupo de contabilidad registra diariamente la cuenta en la Base de Datos de Excel en el orden de recepción (Derecho al Turno) para generar transparencia en el orden en que se ejecutan los pagos.</t>
  </si>
  <si>
    <t>El contratista designado por el coordinador del grupo de tesorería verifica diariamente la obligación causada en SIIF  Nación con los respectivos soportes y la disponibilidad de PAC previo al pago.</t>
  </si>
  <si>
    <t xml:space="preserve">Coordinador de Presupuesto y/o el Servidor Público o Contratista designado verifican quincenalmente a través de conciliaciones entre contratos y presupuesto, que cada contrato elaborado tenga su Registro Presupuestal. Se recepciona la relación de los contratos celebrados por la UNP remitida por la Coordinación de Contratos y se genera a través del SIIF un reporte “CEN de compromisos" y se realiza cruce de información. En la relación de contratos se incluye el número de registro presupuestal y en el evento de quedar espacios sin incluir en la relación el número de registro presupuestal, se adelantarán las averiguaciones pertinentes y se consignará el acta. </t>
  </si>
  <si>
    <t>Coordinador de Presupuesto y/o el Servidor Público o Contratista designado concilia mensualmente los CDP con lo registrado en el SIIF donde se revisa los saldos de Certificados de Disponibilidad presupuestal expedidos por presupuesto. Se genera el reporte de CDP a través del SIIF y se verifica los que tengan saldo por comprometer y la antigüedad de la expedición, y adelantará las averiguaciones pertinentes ante el solicitante o la Secretaria General.</t>
  </si>
  <si>
    <t>El servidor publico y/o contratista   por último  se encarga  responder los correos a cada uno de los abogados que solicitaron los registros, adjuntado el documento.</t>
  </si>
  <si>
    <t>Gestión Financiera</t>
  </si>
  <si>
    <t>Gestión Tecnológica</t>
  </si>
  <si>
    <t>Total general</t>
  </si>
  <si>
    <t>TOTAL RIESGO</t>
  </si>
  <si>
    <t>RESGO FISCAL</t>
  </si>
  <si>
    <t>RIESGO DE CORRUPCIÓN</t>
  </si>
  <si>
    <t>PROCESO</t>
  </si>
  <si>
    <t>NIVEL DE PROCESO</t>
  </si>
  <si>
    <t>NIVEL ESTRATÉGICO</t>
  </si>
  <si>
    <t>NIVEL MISIONAL</t>
  </si>
  <si>
    <t>NIVEL DE APOYO</t>
  </si>
  <si>
    <t>NIVEL DE EVALUACIÓN</t>
  </si>
  <si>
    <t>Gestión Estratégica del Talento Humano</t>
  </si>
  <si>
    <t>El servidor publico del Grupo Registro y Control, diligencia el formato GDT-FT-16 planilla y control para préstamo de documentos cada que se requiera.</t>
  </si>
  <si>
    <t>Posibilidad de una inadecuada aplicación de la Política y el Plan de Comunicaciones en la Entidad por debilidad en la forma de socialización 
y/o cambios administrativos.</t>
  </si>
  <si>
    <t>El Equipo de Comunicaciones Estratégicas, junto con el enlace MIPG-SIG realizan el seguimiento a la actualización de la Política y el Plan de comunicaciones, contemplando los cambios administrativos.</t>
  </si>
  <si>
    <t>Para este control, se realizará la socialización y apropiación de los procedimientos y formatos del proceso.</t>
  </si>
  <si>
    <t>Gestión de las Comunicaciones Estratégicas</t>
  </si>
  <si>
    <t>RIESGO DE GESTIÓN</t>
  </si>
  <si>
    <t>Identificación del riesgo</t>
  </si>
  <si>
    <t>Análisis del riesgo inherente</t>
  </si>
  <si>
    <t>Evaluación del riesgo - Valoración de los controles</t>
  </si>
  <si>
    <t>Evaluación del riesgo - Nivel del riesgo residual</t>
  </si>
  <si>
    <t>Plan de Acción de Tratamiento de Riesgos</t>
  </si>
  <si>
    <t>Impacto</t>
  </si>
  <si>
    <t>Causa Inmediata</t>
  </si>
  <si>
    <t>Causa Raíz</t>
  </si>
  <si>
    <t>Clasificación del Riesgo</t>
  </si>
  <si>
    <t>Frecuencia con la cual se realiza la actividad</t>
  </si>
  <si>
    <t>Probabilidad Inherente</t>
  </si>
  <si>
    <t>%</t>
  </si>
  <si>
    <t>Criterios de impacto</t>
  </si>
  <si>
    <t>Observación de criterio</t>
  </si>
  <si>
    <t>Impacto 
Inherente</t>
  </si>
  <si>
    <t>Zona de Riesgo Inherente</t>
  </si>
  <si>
    <t>Afectación</t>
  </si>
  <si>
    <t>Atributos</t>
  </si>
  <si>
    <t>Probabilidad Residual</t>
  </si>
  <si>
    <t>Probabilidad Residual Final</t>
  </si>
  <si>
    <t>Impacto Residual Final</t>
  </si>
  <si>
    <t>Zona de Riesgo Final</t>
  </si>
  <si>
    <t>Tratamiento</t>
  </si>
  <si>
    <t>Plan de Acción</t>
  </si>
  <si>
    <t>Responsable</t>
  </si>
  <si>
    <t>Fecha Implementación</t>
  </si>
  <si>
    <t>Eficiencia</t>
  </si>
  <si>
    <t>Informativos (Riesgos de Gestión y Corrupción)</t>
  </si>
  <si>
    <t>Informativos (Riesgos Fiscales)</t>
  </si>
  <si>
    <t>Tipo</t>
  </si>
  <si>
    <t>Implementación</t>
  </si>
  <si>
    <t>Calificación</t>
  </si>
  <si>
    <t>Documentación</t>
  </si>
  <si>
    <t>Frecuencia</t>
  </si>
  <si>
    <t>Evidencia</t>
  </si>
  <si>
    <t>Ejecución</t>
  </si>
  <si>
    <t>Reputacional</t>
  </si>
  <si>
    <t>Demoras o falta de aplicación de los lineamientos de los diferentes responsables de proceso para el reporte y seguimiento de los mismos</t>
  </si>
  <si>
    <t xml:space="preserve">     El riesgo afecta la imagen de la entidad con algunos usuarios de relevancia frente al logro de los objetivos</t>
  </si>
  <si>
    <t>Preventivo</t>
  </si>
  <si>
    <t>Manual</t>
  </si>
  <si>
    <t>Sin Documentar</t>
  </si>
  <si>
    <t>Continua</t>
  </si>
  <si>
    <t>Con Registro</t>
  </si>
  <si>
    <t>Aceptar</t>
  </si>
  <si>
    <t>Débil planificación en cuanto a las necesidades presupuestales por parte de las diferentes dependencias</t>
  </si>
  <si>
    <t>1. Falta de conocimiento en la planificación presupuestal por parte de las dependencias.
2. Inadecuada gestión del tiempo por parte de las dependencias para realizar una planificación rigurosa.
3. Factores macroeconómicos que pueden afectar la formulación y presentación del anteproyecto de presupuesto de la entidad posterior a su aprobación ante el Ministerio de Hacienda y Crédito Público</t>
  </si>
  <si>
    <t>Documentado</t>
  </si>
  <si>
    <t>Detectivo</t>
  </si>
  <si>
    <t xml:space="preserve"> Incumplimiento de los objetivos propuestos en los proyectos de inversión</t>
  </si>
  <si>
    <t>1. Inadecuada ejecución financiera por parte de los gerentes de proyectos o responsables de procesos. 
2. Programación inadecuada de las metas propuestas y recursos asignados en los proyectos de inversión por parte de los gerentes de proyectos o responsables de procesos.
3. Debilidades en el seguimiento a la ejecución física y financiera de los proyectos de inversión por parte por parte de los gerentes de proyectos o responsables de procesos, así como de la Oficina Asesora de Planeación e Información.</t>
  </si>
  <si>
    <t>Reducir (mitigar)</t>
  </si>
  <si>
    <t>Coordinar un ejercicio de programación mensualizada de la ejecución física y financiera de los proyectos de inversión.</t>
  </si>
  <si>
    <t>Grupo de Planeación Institucional y Gestión de la Información</t>
  </si>
  <si>
    <t>02/01/2024
31/01/2024</t>
  </si>
  <si>
    <t xml:space="preserve">Coordinar la planeación, priorización y seguimiento de los procesos contractuales que deben suscribirse para la ejecución de los proyectos de inversión, y su registro en el Plan Anual de Adquisiciones.  </t>
  </si>
  <si>
    <t xml:space="preserve">Grupo de Planeación Institucional y Gestión de la Información </t>
  </si>
  <si>
    <t>02/01/2024
29/03/2024</t>
  </si>
  <si>
    <t>Apropiación indebida de la asignación y desagregación del presupuesto de la entidad</t>
  </si>
  <si>
    <t>Inexistencia de normatividad que reglamente la asignación y desagregación del presupuesto de la entidad</t>
  </si>
  <si>
    <t>Fraude Interno</t>
  </si>
  <si>
    <t xml:space="preserve">     El riesgo afecta la imagen de la entidad a nivel nacional, con efecto publicitarios sostenible a nivel país</t>
  </si>
  <si>
    <t>Realizar mesas de trabajo bimestrales con los procesos a los cuales se les asignaron recursos del Presupuesto General de la Nación, para revisar el porcentaje de ejecución, con el fin de identificar las causas que están obstaculizando o demorando comprometer y ejecutar los recursos.</t>
  </si>
  <si>
    <t>01/01/2024
31/12/2024</t>
  </si>
  <si>
    <t>Elaborar un documento que describa los lineamientos, responsabilidades y actividades frente a la desagregación del presupuesto de la entidad</t>
  </si>
  <si>
    <t>Coordinador(a) del Grupo de Planeación Institucional y Gestión de la Información o a quien este(a) designe</t>
  </si>
  <si>
    <t>15/01/2024
28/06/2024</t>
  </si>
  <si>
    <t>Incumplimiento a los parámetros establecidos para la gestión de Rendición de Cuentas</t>
  </si>
  <si>
    <t>Otros esquemas</t>
  </si>
  <si>
    <t>Con Registro físico manual</t>
  </si>
  <si>
    <t>Interna</t>
  </si>
  <si>
    <t>Programar reuniones trimestrales para el seguimiento de las acciones definidas en el componente de Rendición de Cuentas del Plan Anticorrupción y de Atención al Ciudadano.</t>
  </si>
  <si>
    <t xml:space="preserve">Enlace MIPG-SIG de la Dirección General </t>
  </si>
  <si>
    <t>20/03/2024
20/06/2024</t>
  </si>
  <si>
    <t>Fuente:  Adaptado de Curso Riesgo Operativo Universidad del Rosario por Dirección de Gestión y Desempeño Institucional de Función Pública,  2020.</t>
  </si>
  <si>
    <t>Media</t>
  </si>
  <si>
    <t>Moderado</t>
  </si>
  <si>
    <t>Probabilidad</t>
  </si>
  <si>
    <t>30%</t>
  </si>
  <si>
    <t/>
  </si>
  <si>
    <t>Menor</t>
  </si>
  <si>
    <t>40%</t>
  </si>
  <si>
    <t>Aleatoria</t>
  </si>
  <si>
    <t>Baja</t>
  </si>
  <si>
    <t xml:space="preserve">     El riesgo afecta la imagen de alguna área de la organización</t>
  </si>
  <si>
    <t>Falta de apropiación, compromiso y empoderamiento por parte de los Enlaces MIPG-SIG en la documentación de los procesos frente a los lineamientos del sistema</t>
  </si>
  <si>
    <t>Automático</t>
  </si>
  <si>
    <t>Económico y Reputacional</t>
  </si>
  <si>
    <t>Incumplimiento del programa de auditorias internas</t>
  </si>
  <si>
    <t>Procedimientos</t>
  </si>
  <si>
    <t>Salvaguardar la información que contiene los AIC en una carpeta designada por el Coordinador del Grupo</t>
  </si>
  <si>
    <t>Coordinador Grupo de Selección y Evaluación</t>
  </si>
  <si>
    <t>Económico</t>
  </si>
  <si>
    <t>Capacitar a los servidores públicos del Grupo de Nómina en temas salariales y prestacionales cada vez que surja una actualización normativa</t>
  </si>
  <si>
    <t xml:space="preserve">Coordinador Grupo de Nómina </t>
  </si>
  <si>
    <t xml:space="preserve">Coordinador Grupo de Registro y Control </t>
  </si>
  <si>
    <t>Falta de disponibilidad de espacios y de personal para reentrenamientos.</t>
  </si>
  <si>
    <t>Falta de planificación de las actividades relacionadas al proceso de entrenamiento y reentrenamiento.</t>
  </si>
  <si>
    <t xml:space="preserve">Convocar mesas de trabajo con grupos internos involucrados </t>
  </si>
  <si>
    <t>Coordinador Grupo de Capacitación</t>
  </si>
  <si>
    <t>Mayor</t>
  </si>
  <si>
    <t>Alto</t>
  </si>
  <si>
    <t>Correctivo</t>
  </si>
  <si>
    <t>25%</t>
  </si>
  <si>
    <t>Alta</t>
  </si>
  <si>
    <t xml:space="preserve">Realizar mesas de trabajo entre el enlace MIPG - SIG y la Oficina de Comunicaciones para la actualización de los documentos. </t>
  </si>
  <si>
    <t>El enlace MIPG-SIG y la Oficina de Comunicaciones Estratégicas</t>
  </si>
  <si>
    <t>Realizar la socialización de los procedimientos y formatos del proceso por medio de los diferentes canales de información con los que cuenta la entidad y se medirá el comportamiento de la apropiación a través del cuadro de seguimiento a las solicitudes del proceso.</t>
  </si>
  <si>
    <t xml:space="preserve"> Equipo de Comunicaciones Estratégicas</t>
  </si>
  <si>
    <t>Realizar la socialización del protocolo de manejo de la información por medio de estrategias comunicativas, diversas al correo informativo.</t>
  </si>
  <si>
    <t>Ejecución y Administración de procesos</t>
  </si>
  <si>
    <t>Incumplimiento de los términos para la Evaluación del Riesgo a partir de la asignación por parte del CTARC hasta la entrega del caso a la  ST CERREM-C</t>
  </si>
  <si>
    <t xml:space="preserve">
Ausencia de operador logístico para la realización de actividades en el territorio.
Falta de respuesta oportuna por parte de las entidades a cargo de las medidas de protección complementarias.
Demora en el contacto inicial con el Representante Legal de la Comunidad.</t>
  </si>
  <si>
    <t xml:space="preserve">     El riesgo afecta la imagen de  la entidad con efecto publicitario sostenido a nivel de sector administrativo, nivel departamental o municipal</t>
  </si>
  <si>
    <t>Muy Baja</t>
  </si>
  <si>
    <t xml:space="preserve">Manipulación de la información que sustenta la ponderación del riesgo en el instrumento estándar de valoración, buscando orientar el resultado final del riesgo de acuerdo a sus pretensiones o a las del evaluado. </t>
  </si>
  <si>
    <t xml:space="preserve">Ofrecimiento de dádivas al analista o al revisor de calidad por parte de un tercero.
Socializar información reservada por parte de los funcionarios y/o contratistas de la SER,  en los talleres o sesiones del CERREM y CERREMC
 La modificación de la ponderación en las variables de amenaza de riesgo y vulnerabilidad, por parte de los delegados del CERREM y CERREMC sin concepto jurídico, procedimental o fuentes que lo sustenten. 
</t>
  </si>
  <si>
    <t>Direccionamiento Estratégico y Planeación</t>
  </si>
  <si>
    <t>Coordinación y Cooperación Interinstitucional</t>
  </si>
  <si>
    <t>Falta de concientización sobre el uso apropiado de recursos públicos por parte del beneficiario y/o personal de protección - escolta y Falta de delimitación entre la asignación, aprobación, dispersión y conciliación de los recursos para combustibles.</t>
  </si>
  <si>
    <t>Usuarios, productos y practicas , organizacionales</t>
  </si>
  <si>
    <t xml:space="preserve">     Entre 10 y 50 SMLMV </t>
  </si>
  <si>
    <t>Sensibilización por medio de una reunión desde el Grupo de vehículos de protección a fin de dar a conocer las condiciones del buen uso de los recursos asignados para la tarjeta de combustible, el uso y manejo de la misma; la manera correcta de diligenciamiento de la planilla con la solicitud del recargue de la tarjeta, dirigida al personal del Grupo Hombres de Protección con el rol de presentar (funcionario para la protección y/o tercerizado de protección) para la implementación y enlaces regionales que realizan la actividad, con el objetivo que repliquen al beneficiario y/o personal de protección.</t>
  </si>
  <si>
    <t>Debilidad en el seguimiento y monitoreo de las bases operativas técnicas (BOT) para la emisión de informes Operativos Técnicos (IOT) de la prestación de servicios de los vehículos de protección rentados.</t>
  </si>
  <si>
    <t>1. Incluir en las BOT registros  de vehículos no implementados, desmontados y/o en mantenimiento.
2. Omitir la información sobre las novedades (mantenimiento y siniestros) en la presentación del servicio de los vehículos rentados.
3. Omisión del informe de novedad del ingreso del vehículo a mantenimiento correctivo por parte del escolta ante el Grupo de vehículos de protección.
4. Debilidades en la supervisión</t>
  </si>
  <si>
    <t>1. Falta de control y seguimiento del Gestor de zona conforme con las solicitudes que realiza la persona encargada del rol control vehículos.
2. Falta de control y seguimiento sobre las novedades presentadas por las rentadoras (incumplimientos de tiempos por parte de las rentadoras) por los gestores de zonas  hacia el líder del área de gestión vehículos del grupo de vehículos de protección.
3. Falta de actualización de la información diaria gestionada, en la herramienta destinada en el Grupo de Vehículos de Protección para tal fin.</t>
  </si>
  <si>
    <t>Falta de información de contacto del beneficiario y/o la no disponibilidad de las medidas de protección</t>
  </si>
  <si>
    <t>Desconocimiento del procedimiento interno del Grupo Control Desplazamientos de esquemas protectivos y de los lineamientos establecidos en los contratos celebrados entre la UNP y las Uniones Temporales.</t>
  </si>
  <si>
    <t xml:space="preserve">1. Deficiencia  en la verificación de los reportes de  permanencia de los esquemas de protección en los aplicativos de posicionamiento geoestacionario.
2. Desconocimiento de los documentos internos del GCDEP y de los parámetros establecidos en los contratos de hombres de protección </t>
  </si>
  <si>
    <t xml:space="preserve"> Falta de información real en el documento final de verificación de medidas.</t>
  </si>
  <si>
    <t>Socializar al equipo laboral de Verificación y Sustanciación del Grupo Cuerpo Técnico de Verificación GCTV, las actividades y punto de control al Riesgo de acuerdo con el procedimiento.</t>
  </si>
  <si>
    <t>Enlace de calidad  y Coordinador del Grupo CTV.</t>
  </si>
  <si>
    <t>No adoptar oportunamente medidas de emergencia en casos de posibles riesgo inminente y excepcional o presunción constitucional de riesgo de la población objeto del programa de protección de la UNP.
O recomendar y adoptar medidas provisionales no idóneas frente a los factores de riesgo inminente y excepcional o presunción constitucional de riesgo de la población objeto del programa de protección de la UNP.</t>
  </si>
  <si>
    <t>1. Desconocimiento y falta de aplicación de los lineamientos establecidos para la valoración inicial de los presuntos factores de riesgo inminente y excepcional de la población objeto del programa de la UNP.
2. Falta de control y seguimiento a las verificaciones realizadas para identificar los posibles factores de riesgo inminente y excepcional.
3. No adoptar los parámetros establecidos por la UNP para la identificación y recomendación de medidas provisionales de protección frente a casos de riesgo</t>
  </si>
  <si>
    <t>El líder del componente de Medidas de Emergencia, deberán instruir a los servidores públicos y/o contratistas del equipo sobre los parámetros establecidos para la valoración inicial frente a los presuntos casos de riesgo inminente y excepcional o presunción constitucional del riesgo.</t>
  </si>
  <si>
    <t xml:space="preserve">El líder del Equipo de Gestión Integral de Medidas de Emergencia </t>
  </si>
  <si>
    <t>El líder del Equipo de Gestión Integral de Medidas de Emergencia, realiza la sensibilización y retroalimentación en los servidores públicos y/o contratistas, en la aplicación de los parámetros establecidos para la recomendación de medidas provisionales de protección en los casos de presunto riesgo inminente y excepcional o presunción constitucional del riesgo.</t>
  </si>
  <si>
    <t>Líder del equipo de Gestión Integral de Medidas de Emergencia</t>
  </si>
  <si>
    <t>Falta de controles para identificar situaciones mediante las cuales los funcionarios o contratistas pueden incurrir en posibles actos de corrupción</t>
  </si>
  <si>
    <t>Los servidores públicos y/o contratista del proceso pueden ser susceptibles a recibir dádivas para favorecer a la población objeto del programa de protección y/o violentar la reserva de la información.</t>
  </si>
  <si>
    <t>Revisar  los actos administrativos que hayan sido revisadas, aprobadas por las instancias correspondientes  dispuestas para tal fin de forma permanente.</t>
  </si>
  <si>
    <t>El líder del Equipo de Gestión Integral de Medidas de Emergencia y profesional de Enlace MIPG-SIG</t>
  </si>
  <si>
    <t>Realizar charlas de socialización del Código de Integridad (Resolución 1300 del 2018) y los valores institucionales de la Unidad Nacional de Protección - UNP, que incentiven en la adopción e interiorización del código de Integridad en los Servidores Públicos y/o contratistas que desarrollan el proceso Gestión Integral de Medidas de Emergencia.</t>
  </si>
  <si>
    <t>Con Registro electrónico</t>
  </si>
  <si>
    <t xml:space="preserve">Debilidad de los procesos en el seguimiento a las PQRSD </t>
  </si>
  <si>
    <t>1.Debilidad en los mecanismos de gestión de las PQRSD que son elevadas a la entidad. 
2. Falta de respuesta oportuna de las dependendencias
3. Falta de apropiación en las diferentes dependencias a fin  de  salvaguardar el ejercicio del Derecho Fundamental de Petición art. 23 C.P</t>
  </si>
  <si>
    <t>Realizar campañas de apropiación Resolución 1074 de 2017 o el acto administrativo que haga sus veces.</t>
  </si>
  <si>
    <t>Funcionario Asignado</t>
  </si>
  <si>
    <t>Por extemporaneidad en la gestión de las solicitudes de protección</t>
  </si>
  <si>
    <t>Solicitar personal cuando se observe extemporaneidad en las solicitudes.</t>
  </si>
  <si>
    <t>Coordinador del Grupo de Servicio al Ciudadano</t>
  </si>
  <si>
    <t>Seguimiento al personal que tiene baja su productividad con llamado al cumplimiento</t>
  </si>
  <si>
    <t>1. Interés particular por parte del Servidor de la entidad para obtener beneficio económico o de otro tipo.
2. Falta de ética profesional por parte del Servidor Público.
3. Desconocimiento y falta de apropiación de los funcionarios y colaboradores del GSC del código de integridad.</t>
  </si>
  <si>
    <t>Realizar campaña interna y externa sobre gratuidad en los servicios y trámites de la entidad.</t>
  </si>
  <si>
    <t>Baja auto regulación en las fases precontractractual, contractual y post-contractual</t>
  </si>
  <si>
    <t>1. Desconocimiento de los lineamientos del Manual de contratación y supervisión de la UNP y la normatividad legal vigente.</t>
  </si>
  <si>
    <t xml:space="preserve">     Entre 50 y 100 SMLMV </t>
  </si>
  <si>
    <t>Posibilidad de celebración de  contratos violando el principio de selección objetiva para beneficio propio o de terceros por conformación inadecuada del Comité estructurador del proceso contractual o favorecimiento a un proponente al evaluar las ofertas.</t>
  </si>
  <si>
    <t xml:space="preserve"> Levantarar acta de reunión Desde el Grupo de Gestión Contractual  en donde se definan compromisos de los participantes con el fin de dar continuidad al contrato en los casos que este aplique.</t>
  </si>
  <si>
    <t>Perdida de bienes consumibles para beneficio propio o de un tercero.</t>
  </si>
  <si>
    <t>1. Falta de pago de comparendos y/o sanciones por parte de los conductores responsables. 
2. Negativa de los Organismos de Tránsito a la exoneración de comparendos impuestos por actos de terceros y/o por cumplimiento de deber legal.</t>
  </si>
  <si>
    <t xml:space="preserve">     Afectación menor a 10 SMLMV .</t>
  </si>
  <si>
    <t>Ingreso de vehículos sin autorización de la Entidad.</t>
  </si>
  <si>
    <t>Que el contratista acepte el ingreso de vehículos ajenos al parque automotor de la Entidad.</t>
  </si>
  <si>
    <t>Recepción de soportes documentales presuntamente fraudulentos o con inconsistencias en su contenido.</t>
  </si>
  <si>
    <t>1. Entrega de soportes documentales presuntamente fraudulentos o con inconsistencias en su contenido.
2. Desconocimiento de los valores del código de integridad y de la normatividad aplicable del proceso.</t>
  </si>
  <si>
    <t xml:space="preserve">La coordinación del Grupo de Comisiones de Servicio y Autorizaciones de Viaje, delega personal para aclarar mediante socializaciones y sensibilizaciones la responsabilidad y rigurosidad que se debe tener frente al Código de Integridad establecidos por la entidad, como a su vez la normatividad vigente en el proceso de comisiones de servicio y autorizaciones de viaje, de acuerdo a cronograma. </t>
  </si>
  <si>
    <t xml:space="preserve">     Entre 100 y 500 SMLMV </t>
  </si>
  <si>
    <t>Coordinador Grupo Armamento</t>
  </si>
  <si>
    <t>Seguimiento al Plan de mantenimiento de armas de fuego</t>
  </si>
  <si>
    <t>Control libro de minuta</t>
  </si>
  <si>
    <t>Pagos sin cumplimiento de requisito exigidos(Informe de supervisión, facturación) o realizar pagos fuera de la cadena presupuestal</t>
  </si>
  <si>
    <t>1. Causar obligaciones sin el  cumplimiento de los requisitos exigidos (Informe de supervisión, facturación)
2. Trafico de Influencias para beneficios  propios y de Terceros.</t>
  </si>
  <si>
    <t>Realizar Informe de ruta financiera</t>
  </si>
  <si>
    <t>Coordinador Grupo Contabilidad</t>
  </si>
  <si>
    <t>Que un contrato no se registre y quede sin respaldo presupuestal.</t>
  </si>
  <si>
    <t>1. Que no se allegue a presupuesto los contratos para su registro presupuestal, o que por error no se registre.
2. No remitir el contrato para la expedición del respectivo registro presupuestal.</t>
  </si>
  <si>
    <t>No disponer información verídica y real del proceso a auditar</t>
  </si>
  <si>
    <t>1.Desconocimiento del proceso a auditar por parte del servidor público.
2.Informacion  incompleta, insuficiente, inoportuna, inadecuada</t>
  </si>
  <si>
    <t>Leve</t>
  </si>
  <si>
    <t>Infraestructura insuficiente y sin seguridad para la ejecución del proceso disciplinario</t>
  </si>
  <si>
    <t>Espacio físico reducido para el manejo y custodia de los expedientes disciplinarios</t>
  </si>
  <si>
    <t>Sistemas de Información obsoletos que no permiten el control de los términos en la fase de instrucción.</t>
  </si>
  <si>
    <t>Omisión del deber de reserva por parte del Operador disciplinario</t>
  </si>
  <si>
    <t>No notificar legalmente una decisión disciplinaria.</t>
  </si>
  <si>
    <t>Decisiones(autos de archivo provisional y definitivo) direccionada en favor propio o de terceros</t>
  </si>
  <si>
    <t>Hacer la denuncia correspondiente ante la entidad competente y verificar la legalidad del auto expedido a fin de determinar su validez, eficacia y/o existencia</t>
  </si>
  <si>
    <t>Coordinador del Grupo CDI</t>
  </si>
  <si>
    <t>Muy Alta</t>
  </si>
  <si>
    <t>Catastrófico</t>
  </si>
  <si>
    <t>Extremo</t>
  </si>
  <si>
    <t>Bajo</t>
  </si>
  <si>
    <t>50%</t>
  </si>
  <si>
    <t>Posibilidad de  generar sanciones de orden legal para la entidad y servidores públicos por incumplir los lineamientos establecidos para el proceso,  cuando se presente materialización del riesgo inminente y excepcional a la población objeto del programa de protección de la UNP, afectando la vida, integridad y libertad de las personas objeto de protección del programa de la entidad debido a no adoptar oportunamente medidas de emergencia o recomendar y adoptar medidas provisionales no idóneas frente a los factores de riesgo inminente y excepcional o presunción constitucional de riesgo de la población objeto del programa de protección de la UNP</t>
  </si>
  <si>
    <t xml:space="preserve">(Cómo)
Falencias en la gestión a las PQRSD </t>
  </si>
  <si>
    <t>(Por qué)
Inoportuna asignación a los abogados de los diferentes equipos de trabajo con respecto a los vencimientos de las PQRSD que tienen bajo su cargo.</t>
  </si>
  <si>
    <t xml:space="preserve">Proceso </t>
  </si>
  <si>
    <t>Un abogado, asignado por el jefe de la Oficina Asesora Jurídica, revisa semanalmente cada reporte de PQRSD remitido por el Grupo de Servicio al ciudadano y en caso de ser necesario,  indicará vía correo electrónico aquellos  radicados que no correspondan  a derechos de petición para que sean excluidos del reporte del indicador .</t>
  </si>
  <si>
    <t>Falencias en la representación judicial</t>
  </si>
  <si>
    <t xml:space="preserve">Debilidad en las herramientas de monitoreo y control que pueden generar una  inoportuna y/o indebida defensa por parte de los  apoderados dentro de los procesos judiciales a su cargo. </t>
  </si>
  <si>
    <t xml:space="preserve"> Inadecuada gestión  del cobro coactivo,</t>
  </si>
  <si>
    <t xml:space="preserve">Falta de un  registro unificado que permita el monitoreo  sobre aquellas cuentas que no han sido pagadas a la UNP. </t>
  </si>
  <si>
    <t>Saltarse el turno para el pago de una prestación originada en una orden judicial o conciliación en beneficio propio o de un tercero.</t>
  </si>
  <si>
    <t>Falencias en el seguimiento y control a los registros de las solicitudes de pago, o en los controles aplicados a el procedimiento de Liquidaciones de Sentencias Judiciales y Laudos.</t>
  </si>
  <si>
    <t>Posibilidad de generar sanciones disciplinarias, fiscales y/o penales por recibir o solicitar dádivas o incentivos para alterar el orden de llegada de las solicitudes de pagos y liquidaciones para la revisión de la documentación y respectivo trámite en beneficio propio o nombre de un tercero.</t>
  </si>
  <si>
    <t>Realizar mesas de sensibilización del código de integridad al grupo de liquidaciones y cobro coactivo</t>
  </si>
  <si>
    <t>Líder del equipo de liquidaciones y cobro coactivo</t>
  </si>
  <si>
    <r>
      <rPr>
        <b/>
        <sz val="20"/>
        <color theme="9" tint="-0.249977111117893"/>
        <rFont val="Montserrat"/>
      </rPr>
      <t xml:space="preserve">*Nota: </t>
    </r>
    <r>
      <rPr>
        <sz val="20"/>
        <color theme="1"/>
        <rFont val="Montserrat"/>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</si>
  <si>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Gestión Jurídica</t>
  </si>
  <si>
    <t>Posibilidad de afectación de la imagen por no disponer de información verídica y/o real del proceso a auditar al omitir fraudes  existentes  en las auditorias realizadas , por posible desconocimiento del mismo por parte del servidor público y/o contratista, por información inoportuna, incompleta y sin veracidad suministrada al equipo auditor</t>
  </si>
  <si>
    <t>Irregularidades en los resultados de las Auditorías</t>
  </si>
  <si>
    <t>Omitir o modificar información sobre irregularidades detectadas en auditorías internas de gestión</t>
  </si>
  <si>
    <t>Posibilidad de incurrir en sanciones disciplinarias, penales y/o fiscales por presentarse irregularidades en los resultados de las auditorías internas de gestión, por omitir o modificar información en busca de beneficio personal o de terceros.</t>
  </si>
  <si>
    <t>Desconocimientos de las variables a tener en cuenta en la realización de un correcto análisis.</t>
  </si>
  <si>
    <t>Filtración de la información.</t>
  </si>
  <si>
    <t>Fraude interno</t>
  </si>
  <si>
    <t>El Enlace MIPG-SIG y el  Equipo de Comunicaciones Estratégicas de la Dirección General realizan la socialización del protocolo de manejo de la información por medio de estrategias comunicativas, diversas al correo informativo.</t>
  </si>
  <si>
    <t>1. Demora en los reportes sobre la gestión de planes y proyectos por parte de los procesos de la entidad.
2. Aplicación inadecuada de las orientaciones para el seguimiento y formulación de planes institucionales (DEP-MA-02 Manual de Formulación y Seguimiento a Planes Institucionales).</t>
  </si>
  <si>
    <t>El coordinador del Grupo de Planeación Institucional y Gestión de la Información revisa manera trimestral los informes de seguimiento de segunda línea de defensa a los planes, para la aprobación del Jefe de la Oficina Asesora de Planeación e Información.</t>
  </si>
  <si>
    <t>1.  Aplicación inadecuada de las orientaciones establecidas en el procedimiento de rendición de cuentas (DES-PR-01).
2. Demoras o incumplimiento en la elaboración del informe de rendición de cuentas como consecuencia del retraso en el suministro de la información de los procesos.
3. Falta de lineamientos en la estrategia de rendición de cuentas para el desarrollo de la consulta ciudadana.
4. Problemas técnicos presentados en las herramientas de publicación y difusión de la información para el proceso de rendición de cuentas.</t>
  </si>
  <si>
    <t>Inoportunidad en la ejecución de las actividades establecidas de las ACOM reportadas por los diferentes procesos de la entidad</t>
  </si>
  <si>
    <t>1. Falta de liderazgo y compromiso en la realización del Seguimiento por parte de los Responsables de Procesos de las ACOM.
2.  Debilidad  de los enlaces MIPG-SIG asignados por falta de formación en Calidad para la identificación, reporte y seguimiento de ACOM
3. Afectación en la implementación de la mejora continua del Sistema Integrado de Gestion</t>
  </si>
  <si>
    <t>1. Falta de planificación de los ciclos de auditoria de primera y segunda parte                                               2. Falta de personal competente para realizar las auditorias                     3. falta de liderazgo y compromiso de los responsables de los procesos y la alta dirección</t>
  </si>
  <si>
    <t xml:space="preserve">     El riesgo afecta la imagen de la entidad internamente, de conocimiento general, nivel interno, de junta directiva y accionistas y/o de proveedores</t>
  </si>
  <si>
    <t>Una vez recibida la solicitud o el requerimiento de la información de la historia laboral, el Coordinador (a) del Grupo habilita en SharePoint la información digital con un permiso de lectura y/o visualización. Una vez consultada, se procede a eliminar la carpeta.</t>
  </si>
  <si>
    <t xml:space="preserve">Una vez se verifique la historia laboral se escanea, se comparte al peticionario para su consulta y   se diligencia la hoja de control para préstamo de documentos </t>
  </si>
  <si>
    <t xml:space="preserve"> Debilidad en la  socialización y en la apropiación de la Política de Comunicaciones en la Entidad  </t>
  </si>
  <si>
    <t xml:space="preserve">1. Cambios administrativos que no dan continuidad a los lineamientos establecidos para las comunicaciones.  
2.  Debilidad en la apropiación de la Política de Comunicaciones y  desconocimiento del Plan de Comunicaciones por parte de las diferentes subdirecciones y oficinas de la entidad. </t>
  </si>
  <si>
    <t>1. Desconocimiento de las implicaciones legales.
2. Falta de apropiación del acuerdo de confidencialidad.. 
3. Mal manejo de la  información de valor por parte de las personas que pertenecen al proceso y que puedan llevar a una inadecuada divulgación en medios para fines tales como: extorsionar, constreñir, secuestrar entre otro tipo de delitos.</t>
  </si>
  <si>
    <t xml:space="preserve"> 
Omitir y/u ocultar diligencias Administrativas y/u operativas con ocasión al desarrollo de la misión de trabajo y la no consecución voluntaria  de evidencia o Acervo probatorio favoreciendo un interés particular.
</t>
  </si>
  <si>
    <t xml:space="preserve">1. Insuficiencia de personal para atender la demanda Poblacional.
2. La herramienta existente no permite buscar y depurar de manera ágil las solicitudes allegadas de un mismo requirente. </t>
  </si>
  <si>
    <t xml:space="preserve">Solicitar dádivas a cambio de entrega de información de carácter reservado para beneficio propio o de un tercero. </t>
  </si>
  <si>
    <t>1. Conformación inadecuada del Comité Estructurador del Proceso Contractual. 
2. Favorecimiento a un proponente al evaluar las ofertas.</t>
  </si>
  <si>
    <t>El Coordinador  del grupo de gestión contractual realiza reuniones de seguimiento junto con los supervisores para controlar la ejecución contractual cuando se estén agotando los recurso o alguna novedad durante la ejecución(Acta de reunión)</t>
  </si>
  <si>
    <t>Coordinador del Grupo de Gestión Contractual o quien este delegue</t>
  </si>
  <si>
    <t xml:space="preserve">El Coordinador de Gestión Contractual o abogado responsable de cada proceso de selección verifica que los comités estructuradores  técnico, Jurídico y Financiero  proyecten la totalidad de respuestas a las observaciones allegadas al proyecto de Pliego de condiciones y en definitivos cuando surja la necesidad. </t>
  </si>
  <si>
    <t xml:space="preserve"> Realizar la consolidación Desde el Grupo de Gestión Contractual  de las respuestas a las observaciones de carácter jurídico, financiero y técnico, con el fin de publicar informe mediante plataforma Secop II</t>
  </si>
  <si>
    <t>Abogado responsable del proceso de selección</t>
  </si>
  <si>
    <t>El Servidor Público y/o Contratista  del Grupo de Gestión Contractual, o el Comité de Contratación (Casos Requeridos) verifica que los comités estructuradores  técnico, Jurídico y Financiero  proyecten los informes de evaluación de ofertas, aprobando los Informes Preliminares, respetando la autonomía de los mismos cuando surja la necesidad.</t>
  </si>
  <si>
    <t>Realizar la consolidación  de los informes desde el Grupo de Gestión Contractual de evaluación preliminar de carácter jurídico, financiero y técnico, con el fin de validar que cada uno de los comités evaluadores hayan verificado la totalidad de las ofertas allegadas al proceso de selección</t>
  </si>
  <si>
    <t>El Servidor Público y/o Contratista  del Grupo de Gestión Contractual, o el Comité de Contratación (Casos Requeridos) verifica que los comités estructuradores  técnico, Jurídico y Financiero  proyecten los informes de evaluación de ofertas, aprobando los Informes definitivas, respetando la autonomía de los mismos cuando surja la necesidad.</t>
  </si>
  <si>
    <t xml:space="preserve"> Realizar la consolidación desde el Grupo de Gestión Contractual  de los informes de evaluación definitiva de carácter jurídico, financiero y técnico, con el fin de validar que cada uno de los comités evaluadores hayan verificado la totalidad de las ofertas allegadas al proceso de selección</t>
  </si>
  <si>
    <t>El Coordinador de Gestión Contractual  o abogado responsable de cada proceso de selección verifica que el ordenador del gasto designe  el Comite Evaluador distinto de los Servidores Públicos y/o Contratistas que estructuraron el proceso cuando se presente la necesidad (Correo electrónico)</t>
  </si>
  <si>
    <t>Notificar desde el Grupo de Gestión Contractual al comité evaluador designado mediante correo electrónico.</t>
  </si>
  <si>
    <t xml:space="preserve">La falta de seguimiento a los bienes devolutivos asignados a servidores públicos y/o contratistas podría conllevar a la pérdida de  bienes  devolutivos (armas, munición, chalecos, medios de comunicación -celulares, portátiles), y consecuencias incurrir en investigaciones fiscales, disciplinarias y penales. </t>
  </si>
  <si>
    <t xml:space="preserve">1. Alto número de comparendos reportados al número de identificación de la Unidad Nacional de Protección, por cuenta de vehículos propios  y/o a cargo de la Entidad. 
2. Alto número de comparendos reportados a la Entidad por cuenta de vehículos dados en subasta y pendientes de registro de trámite de traspaso de propiedad. </t>
  </si>
  <si>
    <t>El servidor público y/o contratista realiza  un  filtro  diario donde se valida que las comisiones que ingresan por ventanilla estén debidamente soportadas  sin novedad,  así mismo se realiza control y verificación de comisiones y/o autorizaciones de viaje de forma aleatoria  donde se corrobora y notifican los casos en los que se evidencien presuntas inconsistencias e irregularidades en los documentos allegados a la Coordinación del Grupo de Comisiones de Servicio y autorizaciones de viaje, para surtir el proceso de legalización, posterior a la verificación si existen presuntas irregularidades se remiten al Grupo de Control Disciplinario Interno.</t>
  </si>
  <si>
    <t>Coordinadora Grupo de Comisiones de Servicios y Autorizaciones de viaje.</t>
  </si>
  <si>
    <t>Falta de precaución y prevención en medidas para porte y mantenimiento de elementos de protección por parte de los servidores públicos de la entidad</t>
  </si>
  <si>
    <t>1. Incumplimiento del Decreto 2535/93 al portar las armas de fuego
2. No cumplir los procedimientos del grupo GAR establecidos para el uso y porte de las armas de fuego y elementos de protección 
3. Caídas libres de armas de fuego al momento de mantenimiento a nivel usuario</t>
  </si>
  <si>
    <t>Daños Activos Físicos</t>
  </si>
  <si>
    <t>El coordinador del Grupo de Armamento enviará correo electrónico al Grupo de Comunicaciones, las solicitudes de publicaciones mensualmente sobre campañas de sensibilización sobre las vulnerabilidades en materia de seguridad.</t>
  </si>
  <si>
    <t>Verificación del correo para la publicación solicitada</t>
  </si>
  <si>
    <t>El coordinador del Grupo de Armamento cuando se presenta la novedad del hurto, perdida  y/o daño del bien se realiza una comunicación interna dirigida a la Oficina Control Disciplinario Interno solicitando se abra la investigación administrativa al fin de establecer responsabilidades por parte del servidor público.</t>
  </si>
  <si>
    <t>Envío de comunicación interna  a CDI con evidencias</t>
  </si>
  <si>
    <t>El Coordinador del grupo armamento dispondrá de una llave en servicio  de forma permanente para el ingreso a la bodega de armamento con el fin de garantizar el control de los elementos allí en custodia</t>
  </si>
  <si>
    <t>Seguir diligenciando la base datos de manera diaria (Derecho al Turno)</t>
  </si>
  <si>
    <t>El servidor publico y/o contratista Luego de que llega a Presupuesto el correo solicitando el registro de los contratos celebrados por la entidad, se realiza el registro, y pasa al Coordinador para revisión y firma.</t>
  </si>
  <si>
    <t>El Coordinador lo envía a una contratista encargada de verificar, subir el número al secop II, de cada contrato registrarlo en la Macro de contratos, lo envía a otra contratista.</t>
  </si>
  <si>
    <t>Los administradores de las bases de datos de los equipos de: Tutelas, Recursos, Procesal y Notificaciones envían alertas semanales a través de correo electrónico con las fechas de vencimiento de los requerimientos que los abogados tengan bajo su cargo y que se encuentren próximos a vencerse.</t>
  </si>
  <si>
    <t>El jefe de la Oficina Asesora Jurídica asignará anualmente, mediante memorándum, un abogado  para que se encargue de la revisión del reporte de PQRSD remitido por el Grupo de Servicio al ciudadano con el fin de depurar aquellas  que no correspondan a derechos de petición.</t>
  </si>
  <si>
    <t xml:space="preserve">Un abogado de la Oficina Asesora Jurídica revisará semanalmente las  PQRSD que estén dentro de los  cinco días previos a su vencimiento, verificando si la gestión de estas fue concluida con éxito y si se cargó la respectiva evidencia. Y en caso de que no, remitirá correo electrónico a los responsables para que remitan evidencia de su correcta gestión dentro del aplicativo SIGOB. </t>
  </si>
  <si>
    <t>Posibilidad de generar un daño antijurídico a la UNP porque se realice un ejercicio indebido e inoportuno de la defensa Judicial,  realizando una argumentación insuficiente y débil, por falencias en el seguimiento,  monitoreo y control a los actuaciones llevadas a cabo por los apoderados de la UNP dentro de los procesos judiciales a su cargo.</t>
  </si>
  <si>
    <t xml:space="preserve">Posibilidad de afectación económica  por la no gestión adecuada  del cobro coactivo, debido a no contar con los insumos que permitan iniciar el respectivo trámite de las cuentas que no han sido pagadas a la UNP. </t>
  </si>
  <si>
    <t>Inexistencia de un sistema de información para el manejo, control y seguimiento de las noticias disciplinarias</t>
  </si>
  <si>
    <t>Políticas deficientes para el manejo, control y seguridad de la información.</t>
  </si>
  <si>
    <t>Posibilidad generar investigaciones penales y/o disciplinarias a servidores públicos y/o contratistas por recibir o solicitar cualquier dadiva o beneficio propio o para un tercero, para adelantar la Evaluración inicial del Riesgo, asignando medidas de emergencia innecesarias o excesivas no acordes a la realidad de la población objeto del programa de protección.</t>
  </si>
  <si>
    <t>El personal asignado en el área de Gestión Técnica Contractual del Grupo de Vehículos de Protección (Subdirección de Protección) remite las Bases Operativas Técnicas (BOT) y los Informes Operativos Técnicos (IOT) para aprobación por el personal jurídico del Despacho de la Subdirección de Protección para aprobación y una vez se recibe dicha aprobación se remite el informe impreso Y firmado por el Coordinador y El líder de Gestión Técnica Contractual del Grupo de Vehículos al despacho de la Subdirección de Protección.
Esta actividad se realiza mensualmente</t>
  </si>
  <si>
    <t xml:space="preserve">El coordinador del Grupo Control Desplazamientos Esquemas Protectivos  realiza reuniones con el equipo de trabajo o partes interesadas cada vez que se requiera, para socializar el procedimiento interno, instructivos, formatos y consolidar parámetros que permitan una eficiente gestión del proceso de validaciones. </t>
  </si>
  <si>
    <t>Posibilidad de validar la efectiva prestación del servicio durante el desplazamiento con ocasión de los mismos que no cumplan con los parámetros establecidos en el procedimiento interno del Grupo.</t>
  </si>
  <si>
    <t>1. Desactualización de los datos de contacto del beneficiario 
2. Dificultades para el Contacto con el beneficiario.        
3. La no disponibilidad de las medidas a implementar</t>
  </si>
  <si>
    <t>Posibilidad de afectar la vida, integridad y seguridad de los beneficiarios/as del Programa de Prevención y Protección y Programa Especial de Protección UP-PCC, por no tener implementadas las medidas de protección, debido a la falta de información actualizada de contacto del beneficiario y/o la no disponibilidad de las medidas de protección por parte de la Entidad y/o proveedores externos.</t>
  </si>
  <si>
    <t>Ausencia de seguimiento y control por lo cual no se generan los acercamientos con las entidades contratantes o convinientes.</t>
  </si>
  <si>
    <t xml:space="preserve">
Gestión inoportuna para el acercamiento por parte de la UNP, con las entidades contratantes o convinientes</t>
  </si>
  <si>
    <t>Posibilidad de la no suscripción de convenios por falta o demora en los acercamientos realizados por la UNP con las entidades contratantes o convinientes</t>
  </si>
  <si>
    <t>Realización de una  proyección incorrecta de costos de los servicios prestados por parte de la UNP para las entidades contratantes o convinientes.</t>
  </si>
  <si>
    <t>Gestión inoportuna por parte de la UNP en el ejercicio de supervisión de los convenios pactados con las entidades contratantes o conviniente</t>
  </si>
  <si>
    <t xml:space="preserve">Desconocimiento del proceso, realizando una inadecuada supervisión en la ejecución de los convenios y/o contratos interadministrativos suscritos entre la UNP y las entidades contratantes o convinientes. </t>
  </si>
  <si>
    <t>Falta de aplicación de los lineamientos por parte de los procesos para la actualización documental del Sistema Integrado MIPG-SIG</t>
  </si>
  <si>
    <t xml:space="preserve">1. Desarticulación en la implementacion del plan de seostenibilidad con el Modelo Integrado de Planeación y Gestión (MIPG)
2. Incumplimiento de compromisos adquiridos en sesiones (Operativas-Decisorias) de la comisión transversal MIPG-SIG 
3. Falta de participación activa de la alta Dirección en la implementación del MIPG-SIG
4. Falta de una adecuada gestión de riesgos que resulte en el incumplimiento de los objetivos institucionales y de proceso establecidos por el Sistema Integrado de Gestión MIPG-SIG
</t>
  </si>
  <si>
    <t>falta de aplicación de los lineamientos y estándares definidos para el Sistema Integrado de Gestión MIPG-SIG</t>
  </si>
  <si>
    <t>Falta de un sistema estructurado o procedimientos claros para la notificación que puede llevar retrasos en la comunicación de las decisiones disciplinarias</t>
  </si>
  <si>
    <t>Posibilidad de afectación reputacional por vulneración al debido proceso debido a ausencia de procedimientos para notificaciones, que pueden  derivar nulidades procesales afectando el normal desarrollo en la gestión del  proceso disciplinario.</t>
  </si>
  <si>
    <t>Posibilidad de afectación fiscal si no se realiza un análisis económico donde se contemplen variables como la inflación y variables de  costos de los servicios prestados por parte de la UNP para las entidades contratantes por medio de convenios y/o contratos.</t>
  </si>
  <si>
    <t>Posibilidad de realizar un inadecuado ejercicio de supervisión en la ejecución de los convenios y/o contratos pactados entra la UNP y las entidades contratantes o convinientes.</t>
  </si>
  <si>
    <t>31/01/2025
31/12/2025</t>
  </si>
  <si>
    <t>31/06/2025
31/12/2025</t>
  </si>
  <si>
    <t>Posibilidad de apropiación indebida de la información importante y reservada de la entidad para ser usada por los medios de comunicación por parte de un funcionario y /o colaborador del proceso para beneficio propio o de un tercero por desconocimiento de las implicaciones legales o desconocimiento del Código de Integridad.</t>
  </si>
  <si>
    <t xml:space="preserve">El enlace MIPG-SIG y el Equipo de Comunicaciones Estratégicas de la Dirección General realizan la socialización del Código de Integridad de la entidad por medio de una nota periodistica o una pieza gráfica para que la información llegue a todos los funcionarios y contratistas. </t>
  </si>
  <si>
    <t>Realizar la socialización del Código de Integridad por medio de estrategias comunicativas, diversas al correo informativo.</t>
  </si>
  <si>
    <t>31/05/2025
31/10/2025</t>
  </si>
  <si>
    <t>Sanciones  penales y/o disciplinarias por vulnerar los derechos fundamentales (vida, la integridad,  libertad y segurida de la población objeto en el incumplimiento en los términos establecidos para adelantar el Estudio del Nivel del Riesgo</t>
  </si>
  <si>
    <t xml:space="preserve"> Debilidad en la actividad de asignación de ordenes de trabajo (evaluación y reevaluación de riesgo).
Demora en contactar a la persona objeto de valoración del riesgo
Incumplimiento de las funciones y/o obligaciones contractuales en la atención de las órdenes de trabajo asignadas.
Demora en la verificación y elaboración del concepto por parte del de los revisores del equipo de control de calidad -  ECCAR (Ok de calidad).
Demora en la respuesta oportuna de las solicitudes  de inactivación 
Falta de lleno de requisitos de los atributos de calidad del estudio de evaluaciòn del riesgo
Errores en los estudios de evaluaciòn del riesgo </t>
  </si>
  <si>
    <t>31/03/2025
30/06/2025
31/09/2025
31/12/2025</t>
  </si>
  <si>
    <t>Posibilidad de un detrimiento económico por el uso indebido del recurso económico para el suministro de combustible mediante tarjetas débito que puedan usarse fuera de los lineamientos aceptados para su empleo, por falta de concientización sobre el uso apropiado de recursos públicos por parte del beneficiario y/u hombre de protección - escolta.</t>
  </si>
  <si>
    <t xml:space="preserve">Los implementadores de la UNP (Subdirección de Protección) cada vez que se realiza entrega de tarjeta o chip de combustible formalizan con el acta de entrega el compromiso al buen uso de los recursos asignados, la cual establece condiciones para el uso, para el manejo e información prioritaria, con el diligenciamiento, suscripción y entrega formal del acta de entrega de chip y/o tarjeta  de combustible.
Esta actividad se realiza cada vez que se requiera.  </t>
  </si>
  <si>
    <t>El enlace de combustible del Grupo de Vehículos de la Subdirección de Protección aplican el Procedimiento de Vehículos  GMP-PR-08(Subdirección de Protección) con el Diligenciamiento de la planilla con la solicitud de recarga de la tarjeta con visto bueno del coordinador, cumpliendo con las actividades descritas en el procedimiento.
Esta actividad se realiza cada vez que se requiera.</t>
  </si>
  <si>
    <t>Coordinador, enlace de combustible y enlace de calidad del Grupo de Vehículos de Protección.</t>
  </si>
  <si>
    <t>Los gestores integrales del Grupo de Vehículos de Protección (Subdirección de Protección) diligencian a diario en el formato GMP-FT-192 Base de Gestión-Grupo vehículos de protección la gestión del vehículo y verifican la existencia de las evidencias que soportan el registro de la información, tales como actas de implementación / acta de desmonte de medidas de protección / solicitudes de mantenimientos preventivos y correctivos / Solicitud de cambio de vehículos, para el registro y actualización del formato.</t>
  </si>
  <si>
    <t>El personal asignado en el área de Gestión Técnica Contractual del Grupo de Vehículos de Protección (Subdirección de Protección) elabora las BOT con la información alimentada en los archivos de gestión diaria de los gestores integrales del Grupo Vehículos de Protección, archivos enviados por los grupos de Implementación de Medidas de Protección y Desmontes de Medidas de Protección, el  reporte de GPS, reporte de implementaciones tardías y mesa de cambios; finalmente realizan conciliación con las rentadoras, evidenciando y subsanando las novedades presentadas en citadas BOT del mes causado.
Esta actividad se realiza mensualmente</t>
  </si>
  <si>
    <t xml:space="preserve">La persona encargada del rol de control vehículos realiza la solicitud a la rentadora adjudicada a la zona de presentación del vehículo a entregar con copia al gestor integral correspondiente, conforme a la solicitud que recibe desde el Grupo de Implementación de medidas de protección.
Los registros de esta actividad, se diligencian en el formato GMP-FT-196 Solicitud de vehículos para implementaciones.
Esta actividad se realiza cada vez que se requiera.  </t>
  </si>
  <si>
    <t>La persona encargada del rol control vehículos realiza verificación de tiempos para la presentación del vehículo por parte de la rentadora que tiene adjudicada la zona, si la rentadora no atiende se remite solicitud a las demás rentadoras.
Los registros de esta actividad, se diligencian en el formato GMP-FT-196 Solicitud de vehículos para implementaciones.
El gestor integral correspondiente del área de Gestión Vehículos, realiza el control y seguimiento a las rentadoras para la entrega del vehículo de protección.
Esta actividad se realiza cada vez que se requiera.</t>
  </si>
  <si>
    <t>La persona que cumple con el rol de Control vehículos, diligencia en el formato GMP-FT-196 Solicitud de vehículos para implementaciones la fecha de las solicitudes de vehículos a las rentadoras, teniendo en cuenta los clausulados de los contratos vigentes, con el objetivo de tenerlo presente al momento de la construcción de las BOT, y se evidencien los descuentos respectivos por la no presentación del vehículo en los tiempos establecidos.
Los registros de esta actividad, se diligencian en el formato GMP-FT-196 Solicitud de vehículos para implementaciones
Esta actividad se realiza mensualmente.</t>
  </si>
  <si>
    <t>El servidor público y/o contratista encargado de Control y distribución de actos administrativos, junto con los gestores de zona y el gestor de apoyos económicos del Grupo de Implementación, actualizan permanentemente las bases; REGISTRO Y CONTROL CONSTANCIAS DE  EJECUTORIA, TRÁMITES DE EMERGENCIA Y TUTELAS, OFICIAL GESTIÓN DE IMPLEMENTACIONES y CONSOLIDADO Y REGISTRO ACTAS DE IMPLEMENTACIONES, cotejan la información allegada mediante memorando por parte de la Oficina Asesora Jurídica, en cumplimiento al procedimiento reglado en el código de Procedimiento Administrativo y de lo Contencioso Administrativo – Ley 1437 de 2011 con el cual se obtendrá firmeza y ejecutoriedad de los actos administrativos (resoluciones) v/s la información cargada en el sistema de gestión de información de la Subdirección de Evaluación del Riesgo (Secretaria técnica CERREM) o vía correo electrónico por trámites de emergencia u órdenes judiciales remitidos por el Grupo de Trámites de Emergencia o la Oficina Asesora Jurídica.
Esta actividad se realiza cada vez que se recepcionen actos administrativos.</t>
  </si>
  <si>
    <t>El gestor de apoyos económicos y los gestores de zonas del Grupo de Implementación, confirman la información remitida por la persona encargada de control y distribución de actos administrativos del mismo grupo, en la base REGISTRO Y CONTROL CONSTANCIAS DE EJECUTORIAS, TRÁMITES DE EMERGENCIA Y TUTELAS, con los PDF cargados en el sistema de gestión de información de la Subdirección de Evaluación de Riesgo (Secretaria Técnica CERREM) y/o los correos electrónicos (Grupo trámites de emergencia y Oficina Asesora Jurídica) para dar trámite a la solicitud de implementación de las medidas de protección. 
Seguidamente, los gestores envían las solicitudes de implementación a los grupos competentes dentro de la Subdirección de Protección, de acuerdo a los formatos establecidos vía correo electrónico.
Esta actividad se realiza cada vez que se recepcionen actos administrativos ejecutoriados.</t>
  </si>
  <si>
    <t>El gestor Líder, los gestores de zona y el gestor de apoyos económicos del Grupo de Implementación verifican la información de la persona protegida en los actos administrativos y/o en las bases de datos de las dependencias de la Unidad Nacional de Protección, hasta establecer un contacto efectivo. En caso de no lograr dicho contacto, se solicita apoyo a los Asesores Poblacionales de la Dirección General.
La Coordinación de Implementación de Medidas de Protección, cuando no es posible la implementación, genera memorandos a la Subdirección de Evaluación del Riesgo (no aceptación por parte de la persona beneficiaria y/o no ubicación); igualmente se realiza memorando al Grupo de CTAR y al Grupo de Servicio al Ciudadano con el fin de solicitar los datos de contacto de las personas beneficiarias que no se hayan podido contactar en el Grupo Implementación de Medidas de Protección y Regionales. 
Cuando se logra el contacto efectivo con el beneficiario se realiza la implementación de las medidas de protección ordenadas por los actos administrativos, quedando como constancia las actas de implementación. 
Esta actividad se realiza cada vez que se recepcionen actos administrativos.</t>
  </si>
  <si>
    <t xml:space="preserve">El Grupo de Implementación, notifica mediante comunicación la necesidad de las medidas de protección colectivas, a las dependencias encargadas del trámite administrativo o presupuestal, cuando se requiera. </t>
  </si>
  <si>
    <t>Posibilidad de identificar un riesgo potencial de afectación a la operación misional de la Entidad, derivado de inconsistencias detectadas en las Bases Operativas Técnicas (BOT), atribuibles a la omisión de información crítica y/o novedades asociadas a la prestación del servicio del personal de protección.</t>
  </si>
  <si>
    <t>El personal encargado de los controles zonales, adscrito a la Coordinación del Grupo Personas de Protección, lleva a cabo diariamente el registro en la Malla BOT (Base Operativa Técnica), en estricto cumplimiento de los soportes documentales remitidos, correspondientes a implementaciones, rotaciones, permutas y ajustes en los elementos asignados.</t>
  </si>
  <si>
    <t>Al cierre de cada mes, el personal de los controles zonales realiza la conciliación de las Mallas BOT (Base Operativa Técnica) con la Empresa Contratista o Unión Temporal, verificando las novedades identificadas con el objetivo de validar y unificar la información entre las partes. Posteriormente, dicha información es remitida a los Grupos de Desmontes de Medidas de Protección y al Grupo de Implementación de Medidas de Protección para su validación respectiva, a través de comunicación oficial vía correo electrónico.</t>
  </si>
  <si>
    <t>El personal responsable de la verificación de las Mallas BOT (Base Operativa Técnica) remite mensualmente al área Financiera de la Secretaría General las Mallas BOT, previamente aprobadas por las Coordinaciones de Desmontes e Implementación de Medidas, para su validación y aprobación correspondiente. Este procedimiento se lleva a cabo mediante envío por correo electrónico y la posterior carga en el sistema de información (SharePoint).</t>
  </si>
  <si>
    <t>Previa aprobación del Área Financiera, se elaboran los Informes Operativos Técnicos (IOT) para su revisión y aprobación por parte de los Asesores Jurídicos del Despacho de la Subdirección, a través de correo electrónico.
Posteriormente, tras la aprobación correspondiente, se procede a la impresión y recolección de las firmas pertinentes. Finalmente, los informes son entregados a la Subdirección de Protección, quien los remite al Área Financiera de la Secretaría General. Esta actividad se lleva a cabo de forma mensual.</t>
  </si>
  <si>
    <t>El Coordinador del Grupo de Personas de Protección, junto con los Coordinadores Regionales y los Enlaces GURP, seleccionarán los esquemas que serán objeto de inspección en sitio. Con carácter previo, se notificará al beneficiario sobre el objetivo de la actividad y su naturaleza confidencial. Durante la inspección, se solicitará a cada miembro del personal de protección la presentación de los elementos de dotación entregados por la empresa o la Unión Temporal (UT) para la prestación del servicio, los cuales serán registrados en el formato correspondiente de Inspección y Estado de las Medidas de Protección GMP-FT-152.
Esta actividad se llevará a cabo con prioridad en aquellos esquemas que presenten algún tipo de novedad, queja o situación que requiera revisión.</t>
  </si>
  <si>
    <t>Posibilidad de impactar negativamente la operación misional de la Entidad debido al cambio de escoltas de empresas contratistas o uniones temporales, sin el cumplimiento de los requisitos establecidos y sin un seguimiento efectivo a las actividades correspondientes.</t>
  </si>
  <si>
    <t>En la Coordinación del Grupo de Personas de Protección, se reciben solicitudes de cambio de personal de protección por parte de los beneficiarios, las cuales se atenderán en las sesiones de la Mesa de Trabajo, conforme al Instructivo GMP-IN-10. El Secretario de la Mesa de Trabajo es responsable de convocar a los delegados, enviando la solicitud de asistencia para su participación en la sesión y la adopción de decisiones en relación con cada caso.
Esta actividad se lleva a cabo de manera mensual o de forma extraordinaria, según sea necesario.</t>
  </si>
  <si>
    <t>El Coordinador del Grupo de Personas de Protección, el Secretario de la Mesa de Trabajo y los asistentes (delegados de la Subdireccipon de protección, coordinaciones de Implementación de Medidas de Protección, Vehículos de Protección, Cuerpo Técnico de Verificación, Grupo de Personas de Protección, Enlace del Operador o Unión Temporal y Control Zonal del Grupo de Personas de Protección), junto con los invitados, se reúnen en la Mesa de Trabajo para la presentación de los casos que requieran decisiones conforme a las facultades asignadas (voz y/o voto), de acuerdo al Instructivo GMP-IN-10 relativo al funcionamiento del cambio de personal de protección, se diligencian y firman las actas correspondientes, incluyendo el Acta de Reunión y las Actas de Cambio de Escoltas.
Esta actividad se realiza de forma mensual o de manera extraordinaria, según sea necesario.</t>
  </si>
  <si>
    <t xml:space="preserve">El Secretario de la Mesa de Trabajo remite, a través de correo electrónico, los resultados obtenidos en la reunión al Subdirector de Protección, con el fin de garantizar la continuidad en la ejecución de las decisiones adoptadas.
Esta actividad se lleva a cabo de manera mensual o de forma extraordinaria, según lo requiera la situación.
</t>
  </si>
  <si>
    <t>Servidor público y/o colaborador con el rol de gestor, valida la totalidad de los desplazamientos tramitados por el Grupo de Control Desplazamientos Protectivos en cuanto a la verificación su información y datos en aplicativo sobre los reportes geoestacionarios de los escoltas tercerizados, posteriormente los que presentan novedad son consolidados mensualmente en archivo Excel (Base Consolidado Validaciones) con el fin de ser remitidos a la Subdirección de Protección y el Grupo de Personas de Protección alertando un presunto incumplimiento al contrato.</t>
  </si>
  <si>
    <t>Servidor público y/o colaborador con el rol de gestor, remitirá consolidado de novedades encontradas en la validación de desplazamientos a la unión temporal sobre presunto incumplimiento en la prestación del servicio, esto se realizará mensualmente vía correo electrónico.</t>
  </si>
  <si>
    <t>El gestor de registro y control del Grupo de Desmontes de las Medidas de Protección, recibe, por parte de la Oficina Asesora Jurídica, las constancias ejecutorias que ordenan la finalización de las medidas de protección, quien remite a los gestores de zonas, para iniciar el procedimiento que corresponda.
Esta actividad se realiza cuando se requiera</t>
  </si>
  <si>
    <t>El gestor de cada zona del Grupo de Desmontes de las Medidas de Protección, realiza el seguimiento a la ejecución de las actividades solicitadas y después del desmonte, generando informes de gestión correspondientes. (GMP-FT-193)
El gestor Líder consolida la información y revisa las bases de datos de Consolidado y Oficial del Grupo, para realizar los informes mensuales dirigidos al Subdirector de Protección y a los grupos de la subdirección (GPDP - GRVP - GI), vía correo electrónico y Sigob, previa aprobación de la Coordinadora del Grupo de Desmontes de medidas de Protección.
Esta actividad se realiza mensual</t>
  </si>
  <si>
    <t xml:space="preserve">El coordinador del Grupo Cuerpo Técnico de Verificación -GCTV, realizará de acuerdo al procedimiento la revisión al informe de Verificación y avalará o devolverá para corrección en forma, fondo o soporte de acuerdo al punto de control.  
 Esta actividad o control se realizará cada vez que sea necesario.  </t>
  </si>
  <si>
    <t xml:space="preserve">Los gestores delegados del equipo de Sustanciación del Grupo Cuerpo Técnico de Verificación GCTV, realizarán de acuerdo con el procedimiento un análisis y revisión del:  Estudio de Situación Encontrada E.S.E. e Informe Ejecutivo  para agendar al CERREM.  
Esta actividad o control se realizará cada vez que sea necesario.  </t>
  </si>
  <si>
    <t>El coordinador del Grupo Cuerpo Técnico de Verificación -GCTV, realizará de acuerdo al procedimiento la revisión al Informe Ejecutivo  en forma y  fondo  de acuerdo al punto de control.                                                                
Esta actividad o control se realizará cada vez que sea necesario.</t>
  </si>
  <si>
    <t>Articulación de los diferentes procesos que intervienen en el desarrollo de la evaluación de riesgo.</t>
  </si>
  <si>
    <t>El líder del equipo de Gestión Integral de Medidas de Emergencia verifica  permanentemente que el servidor público y/o contratista haya aplicado los lineamientos establecidos para recomendar  medidas provisionales de protección, frente a casos de riesgo inminente y excepcional o presunción constitucional del riesgo. El control se realiza de forma continua  con el fin de asegurar  el cumplimiento de los estándares y  características definidos en la Matriz de Servicios Características y Estándares establecida para el proceso de Gestión Integral de Medidas de Emergencia, y dejando como evidencia en caso de incumplimiento el diligenciamiento del Formato de Identificación, Control y Tratamiento Salida no Conforme de código GIN-FT-11-V6.
Evidencia: Informes de no salidas no conformes y otros.</t>
  </si>
  <si>
    <t xml:space="preserve">
30/06/2025
31/12/2025</t>
  </si>
  <si>
    <t>Seguimiento mensual por medio de MEM al equipo de Gestión de Archivo de la entrega de los expedientes pendientes de casos remitidos a subcomisión relacionando los analistas que tienen esta actividad incompleta</t>
  </si>
  <si>
    <t>Falta de control de las mallas de facturación y del uso de las tarjetas de combustible</t>
  </si>
  <si>
    <t>El coordinador(a) Grupo de Automotores y/o servidor publico o contratista delegado realizar el seguimiento mensual mediante malla de facturación tabla en Excel a las solicitudes para aprobación del combustible, llevando registro y control de cada una de las solicitudes recibidas.</t>
  </si>
  <si>
    <t>El coordinador(a) Grupo Automotores y/o servidor publico o contratista delgado informa de manera mensual mediante correo electrónico las novedades a los responsables del registro en mallas haciendo seguimiento a posibles inconsistencias en la facturación.</t>
  </si>
  <si>
    <t>El Coordinador(a) Grupo Automotores y/o servidor publico o contratista delegado realizara seguimiento trimestral mediante correo electrónico del cumplimiento de los procedimientos establecidos para el ingreso de los vehiculos a mantenimiento.</t>
  </si>
  <si>
    <t>Falta de articulación entre el GISFM, GCSP y GA</t>
  </si>
  <si>
    <t>El Coordinador(a) del GISFM y/o servidor publico o contratista delegado  presenta de forma trimestral mediante MEM con el desgloce de la información registrada en el formato GESP-FT-34 acta de desmontes de medidas de protección, las actualizaciones, novedades para el desmonte de las medidas incluyendo los tiempos, proceso y responsabilidades.</t>
  </si>
  <si>
    <t>El Coordinador(a) del GISFM y/o servidor publico o contratista delegado adelanta la gestión mediante comunicación interna MEM trimestralmente el informe Final Consolidado del desmonte y/o finalización de las medidas: Resumen de Gestión, analisis e interpretación de resultados, conclusiones.</t>
  </si>
  <si>
    <t>El Coordinador(a) del Grupo de Cuerpo de Seguridad y Protección y/o funcionario delegado realizara seguimiento trimestral mediante MEM del cumplimiento y diligenciamiento correcto de las mallas de facturación de las personas de protección.</t>
  </si>
  <si>
    <t>El Coordinador del Grupo de Servicio al Ciudadano y contratista o servidor público encargado realiza mesas de trabajo mensuales con los enlaces de PQRSD de las Dependencias, que durante el periodo  presentaron dificultades en la respuesta oportuna a las PQRSD.</t>
  </si>
  <si>
    <t>30/04/2025
31/08/2025
31/12/2025</t>
  </si>
  <si>
    <t>El Coordinador del Grupo de Servicio al Ciudadano y contratista o servidor público encargado revisa la gestión semanal y mensual de la productividad de cada uno de los asesores poblacionales, en la ejecución de las actividades propias de la gestión de las solicitudes de protección individual, colectiva e instalaciones del inicio de Ruta.</t>
  </si>
  <si>
    <t>Coordinador Grupo de Servicio al Ciudadano gestiona la firma semestral del Acuerdo de Confidencialidad por parte de los funcionarios y colaboradores del GSC</t>
  </si>
  <si>
    <t>A 31/12/2025</t>
  </si>
  <si>
    <t xml:space="preserve">No registrar  un bien en el sistema de información de inventarios </t>
  </si>
  <si>
    <t>No verificar la información de los documentos soportes (facturas, ordenes de compra, actos administrativos -resoluciones-) correspondientes a la entrada de bienes en el sistema de inventarios</t>
  </si>
  <si>
    <t xml:space="preserve">Falta de seguimiento al vencimieento de las polizas </t>
  </si>
  <si>
    <t>incumpliminento a reglamentos que exigen polizas para la entidad, toda vez, que, no contar con una poliza es un riesgo de alto impacto.</t>
  </si>
  <si>
    <t xml:space="preserve"> Entre 50 y 100 SMLMV </t>
  </si>
  <si>
    <t>El coordinador verificara cada trimestre en la matriz de control el vencimiento de las polizas.</t>
  </si>
  <si>
    <t xml:space="preserve">control y verificacion del vencimiento de polizas en la matriz de seguimiento </t>
  </si>
  <si>
    <t>Coordinador(a) de Gestion de admiinistrativa</t>
  </si>
  <si>
    <t>Que el servidor pùblico,contratista y/o tercerizado acepte el pago por reembolso del tiquete aereo no utilizado, asignado por  la Entidad.</t>
  </si>
  <si>
    <t xml:space="preserve">La falta de seguimiento a los tiquetes sin utilizar asignados a servidores públicos, contratistas y/o tercerizados podria conllevar a la pérdida de  recursos e incurrir en investigaciones fiscales, disciplinarias y penales. </t>
  </si>
  <si>
    <t>El Servidor Público y/o Contratista del Grupo de Gestion Administrativa verificarà quincenalmente los reportes de tiquetes abiertos suministrados por la agencia de viajes y se tendra evidencia en una carpeta compartida en el sharepoint, en caso de encotnrar alguna irregularidad se notificarà a la oficina de control interno disciplinario.</t>
  </si>
  <si>
    <t>verificacion de todos los reportes de tiquetes abiertos de forma quincenal, y realizacion de capacitaciones al personal de las acciones que no deben realizar en caso que les cancelen el vuelo o no utilicen el mismo</t>
  </si>
  <si>
    <t>02/02/2025
31/12/2025</t>
  </si>
  <si>
    <t>Fallas Tecnologicas</t>
  </si>
  <si>
    <t>jefe de la Oficina de Control Interno</t>
  </si>
  <si>
    <t>Mapa de Riesgos Institucional 2025</t>
  </si>
  <si>
    <t>El Servidor Público y/o contratista como líder de mejora realiza la revisión de cada ACOM documentada por los procesos, de acuerdo con el requerimiento allegado en la que verifica que se cumplió la metodología establecida por el Sistema para su validación y posterior oficialización y cargue en la herramienta tecnológica.
Evidencia: Correo electronico, grabación o acta de reunión.</t>
  </si>
  <si>
    <t xml:space="preserve">El Coordinador del Grupo de Gestión Integrada y Mejora, realiza la validación de la ACOM identificada por el proceso en la que da su visto bueno en caso de no encontrarse desviaciones para su oficialización y cargue en la herramienta tecnológica, ejecución y seguimiento de la Gestión de Mejora del Proceso.
Evidencia: Correo electrónico o visto bueno en herramienta tecnológica.  </t>
  </si>
  <si>
    <t>El servidor público y/o contratista encargado de la OAPI, realiza informes trimestrales  producto del seguimiento a la ejecución de las ACOM como Gestión de Mejora de los Procesos apoyado en la  en la herramienta tecnológica. Una vez se identifiquen aquellos incumplimientos en los reportes, se generan alertas de seguimiento al interior de cada proceso.
Evidencia: Correo Electrónico, Comunicación Interna y/o informe de seguimiento</t>
  </si>
  <si>
    <t>El Servidor público y/o contratista de la OAPI realiza un informe con periodicidad trimestral en el cual  evidencia el cumplimiento de los objetivos MIPG-SIG a través de la política integral del Sistema de Gestión. 
Evidencia: Informe de cumplimiento de objetivo MIPG-SIG publicado en el link http://intranet.unp.gov.co/informes-del-sistema-gestion-integrado y comunicado a los responsables</t>
  </si>
  <si>
    <t>El Enlace MIPG-SIG de la OAPI verifica la aplicación de la metodología integral para la gestión de riesgos a través del Informe de Monitoreo de Segunda Línea de Defensa que se realiza con periodicidad cuatrimestral
Evidencia: informe de monitoreo de riesgos de Segunda linea de defensa publicado en el link http://intranet.unp.gov.co/informes-del-sistema-gestion-integrado y comunicado a los responsables y comunicado a los procesos</t>
  </si>
  <si>
    <t xml:space="preserve">El Servidor público y/o contratista deI GGIM reporta de manera trimestral, el cumplimiento de las actividades definidas en el plan de sostenibilidad MIPG-SIG en la plataforma tecnológica; realizando un análisis frente a la articulación de los sistemas de gestión (SGC, SGA, SST y SGSI) con el Modelo integrado de planeación y gestión (MIPG).
Evidencia: Documento soporte de cumplimiento del plan - pantallazo de reporte realizado en plataforma tecnológica. </t>
  </si>
  <si>
    <t>El servidor y/o contratista encargado del GGIM de la OAPI realiza la planificación del programa de auditoria de primera y segunda parte  con periodicidad anual, durante los 2 primeros meses del año.
Evidencia: Programa anual de auditoria consolidado</t>
  </si>
  <si>
    <t>El Jefe de la Oficina Asesora de Planeación e Información (Administrador del Sistema Integrado de Gestión MIPG-SIG) presenta una vez al año ante Comité Institucional de Gestión y Desempeño el programa de auditoria de primera y segunda parte para su aprobación final  
Evidencia: Constancia secretarial de aprobación del programa anual de auditoria ante CIGD</t>
  </si>
  <si>
    <t xml:space="preserve">El coordinador del GGIM de la OAPI realiza seguimiento semestral al cumplimiento de la ejecucion de los ciclos de auditorias, mediante el informe de seguimiento al programa de auditoria
Evidencia: Seguimiento al cumplimiento de los ciclos de auditorias (Informe de auditoria) </t>
  </si>
  <si>
    <t xml:space="preserve">Posibilidad  de afectación económica debido a investigaciones fiscales, disciplinarias  y penales por  realizar causación de obligaciones sin el  cumplimiento de los requisitos (informe de supervisión, facturación, otros), puede conllevar a la realización de Pagos sin cumplimiento de requisitos. </t>
  </si>
  <si>
    <t>Posibilidad de afectación económica y por consiguiente incurrir en investigaciones fiscales, disciplinarias  y penales de llevar a la elaboración de contratos sin registro presupuestal y por no tener respaldo presupuestal para un contrato ya oficializado.</t>
  </si>
  <si>
    <t xml:space="preserve">Posibilidad de afectación económica pérdida de bienes devolutivos y/o consumibles por falta de seguimiento de parte del Supervisor del contrato, servidor público y/o contratista al no realizar la presentación de los bienes al momento de practicar la toma física del inventario, y perdida de bienes consumibles almacenados en la bodega del almacén general. </t>
  </si>
  <si>
    <t xml:space="preserve">El Servidor Público y/o Contratista designado del Grupo de Almacén General realiza inventarios de bienes consumibles en bodega(cuatrimestral) Se descarga el inventario de bienes consumibles del sistema de información de inventarios, se realiza conteo físico del stock y se deja registro en el GABS-FT-22-V2 Formato Inventarios Físicos Bienes de Consumo. </t>
  </si>
  <si>
    <t>Posibilidad de afectación económica por embargo de cuentas bancarias de la Entidad por comparendos, los cuales son ordenados como medida cautelar dentro de procesos de cobro coactivo contra la Unidad Nacional de Protección.</t>
  </si>
  <si>
    <t>El servidor público y/o Contratista designado por el Coordinador(a) del Grupo de Gestión Administrativa, deberá requerir el pago del comparendo por el medio más expedito a la persona identificada como responsable del vehículo en la fecha de la infracción o solicitar a la Oficina Asesora de Jurídica la desvinculación de la Unidad Nacional de Protección del proceso contravencional.</t>
  </si>
  <si>
    <t>Posibilidad de afectación económica como consecuencia de mantenimientos realizados por el contratista a vehículos  que no hacen parte del parque automotor propio de la entidad.</t>
  </si>
  <si>
    <t>Posibilidad de afectación económica por error en la digitación en el sistema de inventarios por no verificar la información de los documentos soportes (facturas, ordenes de compra, actos administrativos -resoluciones-) correspondientes a la entrada de bienes en el sistema de inventarios</t>
  </si>
  <si>
    <t xml:space="preserve">Posibilidad afectación económica y reputacional por sanciones disciplinarias, fiscales y/o penales debido a la aprobación de legalizaciones de comisiones de servicio y autorizaciones de viaje con soportes documentales presuntamente fraudulentos para beneficio propio o de un tercero. </t>
  </si>
  <si>
    <t xml:space="preserve">Posibilidad de afectación economica por hurto o daño del arma de fuego y elementos de proteccion asignados a los servidores públicos de la entidad para el cumplimiento de las funciones de protección adscritos a las subdirecciones de Proteccion y subdirección especializada de seguridad y protección. </t>
  </si>
  <si>
    <t xml:space="preserve">Posibilidad de afectación económica debido a la falta de seguimiento al vencimiento de pólizas y por el incumplimiento de los reglamentos que exigen su contratación o renovación. </t>
  </si>
  <si>
    <t>Posibilidad de afectación económica debido a la falta de un mecanismo eficiente que le permita a la supervisión del contrato, servidor público y/o contratista, la verificación del reporte de tiquetes abiertos suministrado por la agencia de viajes la cual garantice la adecuada utilización de los pasajes asignados a servidores públicos, contratistas y/o tercerizados</t>
  </si>
  <si>
    <t>Posibilidad de afectación reputacional debido a la omisión de los términos legales en los procesos disciplinarios, como resultado de la inexistencia de un sistema de información adecuado para el manejo, control y seguimiento de las noticias disciplinarias. La falta de un sistema efectivo podría generar retrasos, y errores en la gestión de los casos lo que impactaría negativamente.</t>
  </si>
  <si>
    <t>Posibilidad de afectación reputacional debido a terminaciones y autos de archivo disciplinarias ilegales tomadas para beneficiar intereses propios o de terceros, asociadas a prácticas corruptas.</t>
  </si>
  <si>
    <t>Informe de reporte sobre los casos con recomendaciones por parte de la mesa técnica.</t>
  </si>
  <si>
    <t>Equipo de Control y Calidad de Análisis del Riesgo (ECCAR)</t>
  </si>
  <si>
    <t>Formato de revisiones ECCAR que evidencia el control y seguimiento.</t>
  </si>
  <si>
    <t>Informe sobre resoluciones CERREM.</t>
  </si>
  <si>
    <t>Grupo de Secretaría Técnica del CERREM</t>
  </si>
  <si>
    <t>Posibilidad de afectación reputacional debido a sanciones disciplinarias y/o penales por vulnerar el derecho fundamental de petición por incumplimiento a los términos legales de respuesta causado por debilidades en los mecanismos de gestión de las PQRSD en las diferentes dependencias</t>
  </si>
  <si>
    <t>Posibilidad de afectación reputacional debido a sanciones disciplinarias y/o penales por vulnerar los derechos fundamerntales a la vida, la libertad, la  integridad y seguridad de las poblaciones objeto del Programa de Prevención y Protección de la UNP, por extemporaneidad  en  los tiempos para iniciar la ruta de evaluación de riesgo individual, colectiva y de seguridad física de instalaciones, debido a insuficiencia de personal  para atender la demanda poblacional.</t>
  </si>
  <si>
    <t>Posibilidad de afectación reputacional debido a sanciones disciplinarias y/o penales por solicitar o recibir dádivas por parte de servidores o colaboradores del Grupo de Servicio al Ciudadano a nombre propio o de terceros, a cambio de la entrega de información reservada,  propia de la entidad por falta de uso y apropiación del código de integridad .</t>
  </si>
  <si>
    <t>Posibilidad de afectación reputacional por sanciones penales y/o disciplinarias por vulnerar los derechos fundamentales (vida, integridad,  libertad y seguridad) de la población objeto en el incumplimiento en los términos establecidos para adelantar el Estudio del Nivel del Riesgo Individual por causas de debilidades en la gestión de la evaluación del riesgo.</t>
  </si>
  <si>
    <t xml:space="preserve">El Equipo de Asignaciones de Misiones de Trabajo  (EAMT) valida los datos de contacto del solicitante al momento de recibir la orden de trabajo (evaluación y reevaluación de riesgo), verifica que los datos correspondan y que los requisitos se cumplan. En caso de que los datos estén incompletos e incorrectos, se realiza la devolución al Grupo de Servicio al Ciudadano (GSC).
Evidencia: correos electrónicos, comunicación interna y/o consolidado Excel.
</t>
  </si>
  <si>
    <t>El Equipo de Control y Seguimiento verifica que el servidor público y/o contratista asignado como analista del Grupo CTAR, realice el registro de contacto con el solicitante dentro de los 8 días calendario siguientes a la asignación de la orden de trabajo (evaluación y reevaluación de riesgo) y, de ser necesario, el Equipo brinde el apoyo requerido para ello, previa solicitud del analista y cumplimiento con los requisitos.
Evidencia: correo electrónico de reporte mensual.</t>
  </si>
  <si>
    <t>El servidor público y/o contratista del Equipo de Control y Seguimiento, realiza el reporte sobre la productividad de los analistas para verificar el avance sobre las ordenes de trabajo asignadas (evaluación y reevaluación de riesgo), remitiendo reporte semanal dirigido a las personas analistas.
Evidencia: correos electrónicos semanales.</t>
  </si>
  <si>
    <t>El  Equipo ECCAR, genera y comunica a los revisores de calidad de evaluación del riesgo, un reporte de los conceptos realizados durante el mes, evidenciando la gestión realizada.
Evidencia: informes de gestión sobre el reporte de revisiones.</t>
  </si>
  <si>
    <t>El Equipo de Asignaciones de Misiones de Trabajo (EAMT), en coordinación con el Grupo de Secretaría Técnica de CERREM y el Equipo ECCAR, revisa de forma permanente las solicitudes recibidas por Hechos Sobrevinientes del Grupo de Servicio al Ciudadano (GSC) para validar la apertura de una orden de trabajo verificando si se encuentran estudios en curso (en cualquiera de las etapas de la ruta) que se puedan incluir estos hechos. 
Por el contrario, si no se encuentra una orden de trabajo en la que se puedan incluir dichos hechos, se verificará con el ECCAR si estos hechos no han sido considerados, con el fin de abrir una nueva orden de trabajo.
Evidencia: consolidado en Excel.</t>
  </si>
  <si>
    <t>El servidor público y/o contratista delegado de la SER valida, cada vez que exista una devolución de un ENR por parte del CERREM, que la respuesta de la devolución del Equipo ECCAR y del Grupo de Secretaría Técnica del CERREM contenga toda la información necesaria y sea correcta.
Evidencia: correo electrónico de validación y/o memorando con respuesta, matriz de seguimiento de casos.</t>
  </si>
  <si>
    <t>Informe sobre el control y seguimiento en la asignación de órdenes de trabajo (evaluación y reevaluación del riesgo).</t>
  </si>
  <si>
    <t>Equipo de Asignaciones de Misiones de Trabajo (EAMT)</t>
  </si>
  <si>
    <t>20/02/2025
20/03/2025
20/04/2025
20/05/2025
20/06/2025
20/07/2025
20/08/2025
20/09/2025
20/10/2025
20/11/2025
20/12/2025</t>
  </si>
  <si>
    <t>Informe sobre actividad y apoyo a contactos.</t>
  </si>
  <si>
    <t>Equipo de Control y Seguimiento</t>
  </si>
  <si>
    <t>Informe de Gestión de seguimiento a la productividad de analistas.</t>
  </si>
  <si>
    <t xml:space="preserve">Reportes del seguimiento y control por cada revisor de calidad. </t>
  </si>
  <si>
    <t>Reportes del seguimiento y control a los casos.</t>
  </si>
  <si>
    <t>Informe sobre reportes del seguimiento y control.</t>
  </si>
  <si>
    <t>Posibilidad de afectación reputacional por sanciones  penales y/o disciplinarias por vulnerar los derechos fundamentales (vida, la integridad,  libertad y seguridad personal) de miembros del colectivo en el incumplimiento en los términos establecidos para adelantar el Estudio del Nivel del Riesgo Colectivo por causas de debilidades en la gestión de la evaluación del riesgo Colectivo.</t>
  </si>
  <si>
    <t>El servidor público y/o contratista asignado por el Grupo CTARC realizará el seguimiento y control semanal de los términos empleados para el desarrollo de los estudios de nivel de riesgo colectivo, emitiendo las alertas correspondientes cuando observe alguna extemporaneidad.
Evidencia: correos electrónicos y/o matriz de seguimiento.</t>
  </si>
  <si>
    <t>El servidor público y/o contratista asignado por la Coordinación del Grupo CTARC desarrollará las labores de enlace interinstitucional, garantizando espacios permanentes de diálogo y concertación con las demás entidades vinculadas a la ruta de protección colectiva, generando las comunicaciones correspondientes cuando observe irregularidades en la respuesta de dichas entidades.
Evidencia: actas de reunión y/o correo electrónicos.</t>
  </si>
  <si>
    <t>Informe cuatrimestral de los resultados obtenidos en el marco de los términos realizando un análisis comparativo con el periodo anterior.</t>
  </si>
  <si>
    <t>Grupo Cuerpo Técnico de Análisis del Riesgo Colectivo (CTARC)</t>
  </si>
  <si>
    <t>Informe detallado de las reuniones, espacio de diálogo, mesas de trabajo con las entidades nacionales y territoriales en el marco de las adecuaciones técnicas de medidas de protección., especificando fechas, entidad participante, casos adecuados y medidas conectadas.</t>
  </si>
  <si>
    <t>Posibilidad de detrimento patrimonial o afectación reputacional debido a sanciones penales y/o disciplinarias por realizar estudios de evaluación de riesgo fuera de la normatividad o de los procedimientos establecidos, con el fin de favorecer a la población beneficiaria del programa de protección.</t>
  </si>
  <si>
    <r>
      <t xml:space="preserve">El servidor público y/o contratista del Equipo ECCAR o quien delegue la SER, valida permanentemente, junto a los asesores de Dirección, que los casos que presentarán al CERREM cumplan con todos los requisitos aplicables para presentar el caso. 
</t>
    </r>
    <r>
      <rPr>
        <b/>
        <sz val="20"/>
        <color theme="1"/>
        <rFont val="Montserrat"/>
      </rPr>
      <t>Evidencia</t>
    </r>
    <r>
      <rPr>
        <sz val="20"/>
        <color theme="1"/>
        <rFont val="Montserrat"/>
      </rPr>
      <t xml:space="preserve">: correo electrónico al revisor de calidad y al analista con las recomendaciones de la mesa técnica. </t>
    </r>
  </si>
  <si>
    <r>
      <t xml:space="preserve">El Equipo de Control y Calidad de Análisis del Riesgo (ECCAR) documentará las revisiones realizadas a todos los estudios de nivel del riesgo en cuanto a su calidad.
</t>
    </r>
    <r>
      <rPr>
        <b/>
        <sz val="20"/>
        <color theme="1"/>
        <rFont val="Montserrat"/>
      </rPr>
      <t>Evidencia: i</t>
    </r>
    <r>
      <rPr>
        <sz val="20"/>
        <color theme="1"/>
        <rFont val="Montserrat"/>
      </rPr>
      <t>nforme consolidado con los resultados de las revisiones realizadas.</t>
    </r>
  </si>
  <si>
    <t>Posibilidad de afectación reputacional por una inadecuada implementación de la mejora del Sistema Integrado de Gestión debido a una falta de controles eficaces que permita el aseguramiento de este</t>
  </si>
  <si>
    <t xml:space="preserve">Posibilidad de afectación reputacional, por una inadecuada aplicación de los lineamientos para la actualización documental por parte de los procesos por falta de integralidad en el documento (información documentada eficaz, eficiente, entendible y legible) que dificulta su comprensión. </t>
  </si>
  <si>
    <t>El Servidor Público y/o contratista encargado del control de la actualización de la Información Documentada de la OAPI, remite a los designados por GGIM de forma permanente los documentos  solicitados para actualización o creación para su revisión técnica, legal y de controles (cuando aplique); donde se verifica la integralidad del documento (información que sea eficaz, eficiente, entendible y legible) de acuerdo con los lineamientos del Sistema Integrado de Gestión MIPG-SIG
Evidencia: correos electronicos e historial de revisiones de plataforma tecnológica (Pantallazos).</t>
  </si>
  <si>
    <t xml:space="preserve">El Servidor Público y/o contratista encargado del control de la actualización de la información documentada de la OAPI, realiza un informe con periodicidad cuatrimestral en el que se detalla las recomendaciones y temas por fortalecer frente la gestión de la producción de la información documentada por parte de los Enlaces MIPG-SIG, de acuerdo con los lineamientos establecidos en el Sistema integrado de Gestión MIPG-SIG, asi mismo una vez se publique el informe en el sitio web de la entidad, se realizarán mesas de trabajo con los enlaces de cada proceso donde se retroalimentaran los temas a fortalecer. 
Evidencia: informe de seguimiento del control de información documentada MIPG-SIG, publicado en el link http://intranet.unp.gov.co/informes-del-sistema-gestion-integrado, mesas de trabajo, links de grabación, acta de reunión y listados de asistencias. </t>
  </si>
  <si>
    <t>Posibilidad de afectación reputacional por una inadecuada  implementación, mantenimiento, verificación y mejora continua del Sistema Integrado de Gestión MIPG-SIG en la entidad debido a una falta de aplicación de los lineamientos y estándares definidos para el Sistema Integrado de Gestión MIPG-SIG</t>
  </si>
  <si>
    <t>Posiblidad de afectación reputacional por incumplimiento del programa de auditorias internas a los sistemas integrados de gestión, debido a una falta de planificacion y ejecución de los ciclos de auditorias de primera  y segunda parte.</t>
  </si>
  <si>
    <t>Por falta de implementación de los Planes Plan de Tratamiento de Riesgos de Seguridad y Privacidad de la Información
Plan de Seguridad y Privacidad de la Información</t>
  </si>
  <si>
    <t xml:space="preserve"> 1. Falta seguimiento en el cumplimiento de las actividades definidas en el cronograma de los planes
2. Falta de monitoreo de vulnerabilidades.
3. Falta de formación adecuada del personal ,</t>
  </si>
  <si>
    <t xml:space="preserve">Posibilidad de una afectación reputacional por falta seguimiento en el cumplimiento de las actividades definidas en el cronograma de los planes, la formación adecuada del personal y el monitoreo de vulnerabilidades, debido a una mala implementación del plan de privacidad y seguridad y tratamiento de riesgos de seguridad de la información conllevando a consecuencias graves que afectan la operación así como la integridad, disponibilidad y confidencialidad y activos físicos y de seguridad de la información de la entidad </t>
  </si>
  <si>
    <t>Ejecucion y Administracion de procesos</t>
  </si>
  <si>
    <t>1.  El servidor público y/o contratista asignado por el Grupo de Gestión de las Tecnologías  realiza de forma trimestral el informe de primera linea de seguimiento evidenciando el cumplimiento de las actvidades asociadas a los planes. 
Evidencia: Informe trimestral de primera linea de seguimiento a planes (Plan de privacidad y seguridad de la información, plan de tratamiento de riesgos) - Ataca causa 1</t>
  </si>
  <si>
    <t>2.  El servidor público y/o contratista asignado por el Grupo de Gestión de las Tecnologías  realiza con periodicidad semestral pruebas de vulnerabilidades a la infraestructura y sistemas de información con el fin de mantener la operación y asegurar la integridad, disponibilidad y confidencialidad y activos fisicos y de seguridad de la información de la entidad. 
Evidencia: Informes de estudios de vulnerabilidades, actas de reunión, listados de asistencia. - Ataca la causa 2</t>
  </si>
  <si>
    <t>3.  El servidor público y/o contratista asignado por el Grupo de Gestión de las Tecnologías  realiza con periodicidad semestral actividades de sensibilización al personal del grupo en temas pertinentes al SGSI con el fin de evidenciar la apropiación y conocimiento de todo el personal involucrado. 
Evidencia: Actas de reunión , Material socializado, listado de asistencia, evaluación (Toma de conciencia cuando aplique). - Ataca causa 3</t>
  </si>
  <si>
    <t>Interrupción temporal o permanente de la información de la entidad almacenada.</t>
  </si>
  <si>
    <t>1. Falta de implementación de directivas de backups, 
2. Falta de control para la perdida de información en las bases de datos,</t>
  </si>
  <si>
    <t xml:space="preserve">Posibilidad de afectación reputacional por Falta de implementación de directivas de backups y controles para la perdida de información en las bases de datos resultando en la interrupción temporal o permanente de la información de la entidad almacenada. </t>
  </si>
  <si>
    <t>1.  El servidor público y/o contratista del Grupo de Gestión de las Tecnologías  encargado de la Administración de Base de datos DBA define y establece cuando se requiera  directivas sobre la frecuencia de las copias de seguridad  de los sistemas de información de la entidad 
Evidencia: Manual de Políticas Específicas de Seguridad y Privacidad de la Información actualizado, y/o  Procedimiento Gestión de copia de seguridad, resguardo y restauración actualizado, actas de reunión. - Ataca la causa 1</t>
  </si>
  <si>
    <t>2. El servidor público y/o contratista del Grupo de Gestión de las Tecnologías  encargado de la Administración de Base de datos DBA realizan pruebas periódicas verificando que las copias de seguridad se restauren correctamente cada vez que se requiera por parte del dueño de la información . 
Evidencia: GTE-FT-51 Formato de copias de seguridad y restauración diligenciado, GTE-FT-05 Informe de Estado y Gestión- Ataca causa 2</t>
  </si>
  <si>
    <t>Posibilidad de vulnerar los derechos de la ciudadania por incumplimiento en las respuestas  a las PQRSD en términos de ley,  por inoportuna gestión por parte de los abogados de la Oficina Asesora Jurídica, o por negligencia en cuanto al manejo del SIBOG, lo que impide realizar un seguimiento a los requerimientos asignados en el mencionado aplicativo, por parte de los funcionarios y/o colaboradores.</t>
  </si>
  <si>
    <t>El administrador de la base de datos del Grupo de Defensa Jurídica envia alertas semanales a través de correos electrónicos con las fechas de vencimiento de las actuaciones que los abogados deben llevar a cabo, de aquellos procesos que están bajo su cargo y que estén proximos a vencerse.</t>
  </si>
  <si>
    <t xml:space="preserve">El Jefe de la Oficina Asesora Jurídica impartirá de ser necesario orientaciones de como atender la argumentación en la defensa de los intereses de la entidad en las secciones de la mesa técnica, conforme a los casos que son presentados por cada uno de los abogados. </t>
  </si>
  <si>
    <t xml:space="preserve">El jefe de la Oficina Asesora Jurídica, bimensual comunicará mediante memorando a la Secretaría General cuando superado los seis meses no hallan enviado los títulos ejecutivos para cobro coactivo y por ende la oficina Asesora Jurídica no hubiese podido iniciar el trámite respectivo </t>
  </si>
  <si>
    <t>La líder del grupo presentará una relación de las sentencias a pagar en la vigencia del año 2025, y cualquier alteración del orden debe estar justificada y comunicada por parte del líder al Jefe de la Oficina Asesora Jurídica.</t>
  </si>
  <si>
    <t>Falta de lineamientos para el uso y consulta de información confidencial del Grupo</t>
  </si>
  <si>
    <t xml:space="preserve">No se establecen los permisos para los servidores del grupo a la información confidencial, que conlleve al uso inadecuado de la misma </t>
  </si>
  <si>
    <t>Posibilidad de afectación reputacional por sansiones fiscales, administrativas y/o disciplinarias debido a que se sustraiga información del Analisis Integral de Confiabilidad para el uso indebido de un tercero o propio debido a que no se establecen los accesos del personal del grupo a la información confidencial</t>
  </si>
  <si>
    <t>El riesgo afecta la imagen de alguna área de la organización</t>
  </si>
  <si>
    <t>Coordinador (a)  Grupo de Selección y Evaluación, asigna los roles y autoriza los permisos  a los servidores que tendrán acceso a la información del Análisis Integral de Confiabilidad  que reposa en la carpeta "psicologos"  en Sharepoint trimestralmente.</t>
  </si>
  <si>
    <t>Incumplimiento del procedimiento para la liquidación de la nómina</t>
  </si>
  <si>
    <t>Debido al incumplimiento del procedimiento para la liquidación de la nomina, en la transcripcion erronea de las novedades.</t>
  </si>
  <si>
    <t>Posibilidad de errores en la liquidación de la nómina y/o prestaciones sociales de los servidores públicos de la UNP debido al incumplimiento del procedimiento para la liquidación de la nomina, en la transcripcion erronea de las novedades.</t>
  </si>
  <si>
    <t>Coordinador Grupo de Nómina y los servidores del Grupo consolidan y verifican la información a través del archivo excel  de novedades entregadas mensualmente por los diferentes Grupos VS lo diligenciado en el Software  Novasoft para identificar posibles inconsistencias.</t>
  </si>
  <si>
    <t>El coordinador del Grupo de  Registro y Control, servidores públicos asignados, efectuaran control y seguimiento a la base de datos de novedades reportadas,verificando fechas precisas de las actuaciones y las firmezas de las mismas. Esta revisión se realizará en conjunto, para identificar posibles inconsistencias y  minimizar el riesgo de fallo humano.</t>
  </si>
  <si>
    <t>Sin Registro</t>
  </si>
  <si>
    <t xml:space="preserve">
Coordinador Grupo de Registro y Control </t>
  </si>
  <si>
    <t>La persona asignada realiza el cargue de las novedades, y un segundo revisor verifica  la información registrada de cada novedad, para finalizar el cargue y reporte al Grupo de Nómina y Seguridad Social.</t>
  </si>
  <si>
    <t>Falta de actividades  establecidas en el procedimiento</t>
  </si>
  <si>
    <t>Falta de actividades previamente establecidas para el control del prestamo y la consulta de las historias laborales.</t>
  </si>
  <si>
    <t>Posibilidad de afectación reputacional por sanciones administrativas, disciplinarias, fiscales y/o penales debido a manipulación y uso indebido de la información de la Historia Laboral del servidor público en beneficio propio o de un tercero por falta de actividades</t>
  </si>
  <si>
    <t>Coordinador (a) Grupo Registro y Control habilita los permisos de la carpeta (Shareponint) que contiene la información de la Historia Laboral, cada que se requiere, para consulta de los servidores que presenten la solicitud debidamente sustentada de acuerdo con sus roles y funciones</t>
  </si>
  <si>
    <t>Posibilidad de afectacion y/o incumplimiento a la misionalidad de la Entidad debido a la falta de entrenamiento y reentrenamiento del personal operativo con asignación de arma</t>
  </si>
  <si>
    <t>El servidor público y/o contratista del Grupo de Capacitación realizará control y seguimiento cuatrimestral a través de la base de datos interna de los servidores públicos que llevan más de 03 años en adelante que no asisten a una jornada de reentrenamiento para asi ser convocado dentro de la vigencia</t>
  </si>
  <si>
    <t>02/01/2025
31/12/2025</t>
  </si>
  <si>
    <t xml:space="preserve">
* Dificultad para lograr la comunicación efectiva con la persona o grupo a evaluar dadas las características de la población objeto (2)
*Demora en la respuesta de solicitudes de información por parte de algunas entidades u organizaciones determinantes para evaluar el riesgo de una persona, colectivo, residencias e instalaciones. (3)
*Dificultades para acceder a zonas de alto riesgo debido a situaciones de orden público que pueden afectar al servidor público o contratista .(4)</t>
  </si>
  <si>
    <t>Posibilidad de afectación reputacional por posibles sanciones de los entes de control debido a la vulneración de los derechos a la vida, libertad, integridad y seguridad de la población objeto del Decreto 299 de 2017 por incumplimiento a los términos de ley otorgados para realizar la gestión de evaluación de riesgo.</t>
  </si>
  <si>
    <t xml:space="preserve">     El riesgo afecta la imagen de de la entidad con efecto publicitario sostenido a nivel de sector administrativo, nivel departamental o municipal</t>
  </si>
  <si>
    <t>El Coordinador(a) del GRAERR y/o Servidor público / contratista delegado elabora un informe trimestral de seguimiento al control operacional del GRAERR y se presenta de forma Trimestral mediante MEM dirigido al Subdirector(a).</t>
  </si>
  <si>
    <t>El Coordinador(a) del GRAERR y/o Servidor público / contratista delegado genera alertas de seguimiento a los analistas a través de correo electrónico de forma semanal, notificando las OT´s órdenes de trabajo asignadas próximas a vencer, dichas alertas se dejaran registradas en un archivo excel de seguimiento.</t>
  </si>
  <si>
    <t>El Coordinador(a) del GRAERR y/o Servidor público / contratista delegado socializa al personal del GRAERR de manera trimestral un informe con la información documentada asociados a la evaluación del Riesgo (Individual, colectivo, residencia e instalaciones, Trámite de emergencia).</t>
  </si>
  <si>
    <t>El Coordinador(a) del GRAERR y/o Servidor público/contratista delegado genera alertas de seguimiento al Equipo Técnico de Análisis y Articulación Regional - ETAAR a través de MEM indicando la gestión de tiempos de las OT asignadas con el objetivo de cumplir  los términos normativos, esta actividad se realiza de forma quincenal.</t>
  </si>
  <si>
    <t>Implementación de acciones con base al resultado o las desviaciones encontradas en el resultado.</t>
  </si>
  <si>
    <t>Coordinación de GRAERR</t>
  </si>
  <si>
    <t>30/06/2025
30/12/2025</t>
  </si>
  <si>
    <t xml:space="preserve">
Estandarización en  el manejo de la seguridad y gestión de la información en el GRAERR</t>
  </si>
  <si>
    <t>1.  Falta de definición de perfiles con conocimiento y experticia para el manejo de la información consolidada  en archivos del GRAERR. (1) (2) (3)
2. Falta de controles en el envío de la información expedientes pendientes de casos remitidos a subcomisión mediante correo electrónico. (3) (4)</t>
  </si>
  <si>
    <t>Posibilidad de afectación reputacional por posibles sanciones de entidades de control debido a la pérdida o fuga de datos clasificados  y/o reservados por inexistencia de un sistema de información y/o  el uso inadecuado o fraudulento de esta  para beneficio propio o de un tercero.</t>
  </si>
  <si>
    <t xml:space="preserve"> El Coordinador(a) del GRAERR y/o Servidor público / contratista delegado  debe determinar los perfiles, roles, responsabilidades y alcance de la gestión del personal que integra los diferentes equipos de trabajo mediante MEM trimestral.</t>
  </si>
  <si>
    <t xml:space="preserve"> El Coordinador(a) del GRAERR y/o Servidor público / contratista delegado deberá verificar el acceso a  SharePoint de manera mensual para mantenerlos actualizados, elaborara un archivo excel o PDF y mediante correo electrónico enviara dicha información con el listado de accesos otorgados con la asignación de OT</t>
  </si>
  <si>
    <t>El Coordinador(a) del GRAERR y/o Servidor público / contratista delegado deberá verificar que los contratistas durante cada vigencia firmen el documento  GTE-FT-34-V2 Formato de Acuerdo de Confidencialidad para Servidores Públicos, Contratistas y-o Terceros, deberia cargar las evidencias del formato escaneado y firmado</t>
  </si>
  <si>
    <t>Reuniones entre el coordinador del GRAERR con los Servidores públicos y contratistas lideres del proceso con el fin de validar que este funcionando las asignaciónes de roles y responsabilidades propuestas</t>
  </si>
  <si>
    <t>1. Tarjeta de combustible habilitada para usar en cualquier establecimiento comercial.  (1) (4)
2. Falta de concientización sobre el uso apropiado de los recursos públicos por parte de los beneficiarios y/o personas de protección.  (1) (6)
3. Falta de conocimiento para el manejo de las mallas de facturación. (2) (3) (5)</t>
  </si>
  <si>
    <t>Posibilidad de efecto dañoso del presupuesto de la entidaddebido a la adición del recurso económico por uso indebido de las tarjetas debito para suministro de combustible y/o adulteración de las mallas de facturación, por falta de gestión o beneficio propio.</t>
  </si>
  <si>
    <t>El Coordinador(a) Grupo de Automotores mediante comunicación interna MEM realiza la solicitud a Secretaria General para que se restrinja el uso de las tarjetas de combustible unicamente en establecimientos de combustible, de forma semestral</t>
  </si>
  <si>
    <t>El Coordinador(a) Grupo de Automotores y/o servidor publico delegado formaliza con el acta de entrega mediante formato GESP-FT-04 (Acta de entrega medio de transporte) el compromiso al buen uso de los recursos asignados a la tarjeta de combustible, de forma permanente</t>
  </si>
  <si>
    <t>El Coordinador(a) Grupo Automotores y/o servidor publico o contratista delegado verifica mensualmente los correos electrónicos evidencias que soportan el registro y el uso adecuado de las mallas y carga documento excel de dichas mallas.</t>
  </si>
  <si>
    <t>1. Falta de planificación y coordinación efectiva. (1)
2. Insuficiente capacitación y entrenamiento del personal. (1) (3)
3. Falta de articulación entre los grupos internos GCSP, GA, GISFM. (2) (3)
4. Falta de segumiento y control efectivo. (4)</t>
  </si>
  <si>
    <t xml:space="preserve">Posibilidad de efecto dañoso al presupuesto de la entidad debido a  afectación de los recursos de la entidad por gastos adicionales generando un detrimiento patrimonial por el no oportuno desmonte de las medidas fuertes de  los vehiculos blindados, convencionales, personas de protección de UT y planta, lo que puede generar retrasos en la no entrega oportuna y/o devolcuión de los vehiculos y personas de protección </t>
  </si>
  <si>
    <t>El Coordinador(a) del GISFM y/o servidor publico o contratista delegado envia correo electrónico informando a los Grupos Internos de Trabajo Grupo de Automotores y Grupo de Cuerpo de Seguridad y Protección de la finalización y/o  desmonte de las medidas para la continuidad del proceso..</t>
  </si>
  <si>
    <t>El Coordinador(a) del GISFM y/o servidor publico o contratista delegado realiza trimestralmente una reunión con los delegados de los grupos Internos de Automotores y Grupo de Cuespo de Seguridad y Protección, para verificar que el tiempo de desmonte, está entre los limites establecidos para tomar las medidas correspondientes en caso de presentarse demoras, mediante acta de reunión</t>
  </si>
  <si>
    <t>Falta de seguimiento a las mallas de facturación de las Personas de Protección.</t>
  </si>
  <si>
    <t>1. Inconsistencias en las mallas registros de personas de protección que no se encuentren activas en labor, o que ya se encuentran en desmontadas. (1) 
 2 . Omitir las novedades de los cambios de las personas de protección, renuncias,  vacaciones. (1) (2)
 3. Omisión de las novedades de traslado, salida o rechazo de la persona de protección. (1) (2)
 4. Debilidades en la supervisión. (1) (4)</t>
  </si>
  <si>
    <t>Posibilidad de efecto dañoso del presupuesto de la entidad debido a la adición del recurso económico por adulteración de la información en las mallas de soporte de facturación de las personas de protección para favorecer el pago de facturas para beneficio propio y/o terceros</t>
  </si>
  <si>
    <t xml:space="preserve">El Coordinador Grupo de Cuerpo de Seguridad y Protección y/o funcionario delegado verifica mensualmente archivo excel de la malla de Facturación de las personas de protección a traves de los correos electrónicos con las evidencias que las soportan </t>
  </si>
  <si>
    <t>El coordinador(a) del Grupo de Cuerpo de Seguridad y Protección y/o funcionario delegado informa de manera mensual mediante correo electrónico archivo excel de las novedades a los responsables del registro en mallas haciendo seguimiento a posibles inconsistencias en la facturación.</t>
  </si>
  <si>
    <r>
      <t xml:space="preserve">El Grupo de Secretaría Técnica del CERREM verifica y registra de manera semanal la relación de las resoluciones reportadas por la Dirección General, de conformidad con los casos validados en el CERREM.
</t>
    </r>
    <r>
      <rPr>
        <b/>
        <sz val="20"/>
        <rFont val="Montserrat"/>
      </rPr>
      <t>Evidencia:</t>
    </r>
    <r>
      <rPr>
        <sz val="20"/>
        <rFont val="Montserrat"/>
      </rPr>
      <t xml:space="preserve"> correos electrónicos semanales y/o consolidado de control y seguimiento sobre las resoluciones CERREM.</t>
    </r>
  </si>
  <si>
    <t>Sanciones con incidencia fiscal</t>
  </si>
  <si>
    <t xml:space="preserve">1. Alto volúmen de documentación sin  organizar  por falta de aplicación de las TRD.
2.Falta de Apropiación de los funcionario y/o colaboradores en los Temas de Gestion Documental.
</t>
  </si>
  <si>
    <t xml:space="preserve">Posibilidad de afectación económica y/o reputacional por sanciones con incidencia fiscal por pérdida vital de la información al no aplicar los instrumentos archivísticos en todos los procesos de la UNP como el Alto volúmen de documentación sin  organizar  por falta de aplicación de las TRD y la Falta de Apropiación de los funcionario y/o colaboradores en los Temas de Gestion Documental.
</t>
  </si>
  <si>
    <t>El funcionario y/o colaborador designado de la Oficina de Control Interno, realiza el Segumiento Trimestral de los planes de mejoramiento archivistico PMA, realizados por cada uno de los procesos de la UNP, en consecuencia de la Auditoria realizada por el Archivo General de la Nación Oficina Inspeccion y Vigilacia, donde verifica el cumplimiento del mismo, entre otros, la aplicación adecuada de las TRD para organizar los archivos de gestión. En caso de encontrar desviaciones, emitirá recomendaciones para mejora.
Evidencia: Matriz de Seguimiento PMA. Informe de Control Interno "Informe de Seguimiento del PMA"</t>
  </si>
  <si>
    <t>El funcionario y/o colaborador designado del Grupo de Gestión  Documental realiza el seguimiento trimestal a la ejecución de las actividades contenidas en el PINAR durante la vigencia 2025 y reportado mediante informe a la OAPI. Validando la correcta aplicación de los instrumentos archivísticos en los procesos de la UNP, así como la verificación de la actualización y aplicación de las TRD.
Evidencia: Informe de Segumiento Trimestral PINAR</t>
  </si>
  <si>
    <t>El funcionario y/o colaborador designado del Grupo de Gestión Documental realiza el seguimiento cuatrimestral de las Socializaciones y Capacitaciones impartidas a los Funcionarios y/o colaboradores de la UNP en los temas de aplicación de los procesos archivisticos, realizados por la Subdirección de Talento Humano dentro del Plan Institucional de Capacitaciones donde verifica que se hayan realizado según lo programado y la asistencia a las mismas.
Evidencia: Listados de Asistencia Capacitacion</t>
  </si>
  <si>
    <t xml:space="preserve">Posibilidad de afectación reputacional debido a la fuga de información y vulneración de datos personales de los disciplinados almacenados en archivos físicos y bases de datos. Esta situación podría generar retrasos y dilaciones en los procesos, derivadas de la pérdida de expedientes debido a la falta de espacio adecuado y medidas de seguridad. La reconstrucción de los expedientes comprometidos afectaría la continuidad operativa         </t>
  </si>
  <si>
    <t xml:space="preserve">El servidor público y/o contratista designado por la Coordinación realizará un inventario semestral de los expedientes asignados a cada abogado encargado del proceso de sustanciación. Este control tiene como propósito verificar la correcta gestión, ubicación y custodia de los expedientes, garantizando su trazabilidad y minimizando riesgos de pérdida o extravío. Los resultados serán presentados a la Coordinación para su revisión.
Evidencias:
Formato GCDI-FT-36- Acta de Inventario de expedientes Fisícos.
</t>
  </si>
  <si>
    <t>El servidor público y/o contratista designado por el Coordinador será responsable de actualizar mensualmente la base de datos en formato Excel, la cual contiene información reservada de los expedientes disciplinarios. Este control tiene como objetivo garantizar la disponibilidad oportuna y confiable de la información, facilitando una gestión eficaz y segura de los expedientes disciplinarios.
Evidencia:Informes de Gestión Mensual -GCDI.</t>
  </si>
  <si>
    <t>El servidor público y/o contratista emite alertas mensuales dirigidas a los abogados del Grupo CDI. Estas alertas contienen información sobre los expedientes asignados, incluyendo la fecha de la última actuación registrada y el número de días restantes para el vencimiento de los respectivos términos procesales.
Evidencia : Correos electrónicos mensuales enviados a los abogados con las alertas correspondientes.</t>
  </si>
  <si>
    <t>El Coordinador del grupo CDI realiza una revisión semestral de la trazabilidad y desarrollo de las actuaciones procesales en las noticias disciplinarias. Durante esta revisión, verifica que cada etapa del proceso esté debidamente documentada, evalúa el cumplimiento de los procedimientos y plazos establecidos, así como la conformidad con las normativas legales aplicables. Asimismo, identifica retrasos y desviaciones, y convoca mesas de trabajo para esclarecer y resolver los puntos críticos detectados, asegurando así la correcta gestión y seguimiento de los procesos disciplinarios.
Evidencia:Actas mesas de Trabajo</t>
  </si>
  <si>
    <t>Posibilidad de afectación reputacional debido a sanciones disciplinarias, penales y/o fiscales por fuga de información confidencial, derivada de la inobservancia del deber de reserva por parte del operador disciplinario. Este riesgo se ve incrementado por la existencia de políticas deficientes en cuanto al manejo, control y seguridad de la información.</t>
  </si>
  <si>
    <t xml:space="preserve">El Coordinador del grupo CDI gestiona la incorporación del formato de Acuerdo de Confidencialidad para Servidores Públicos y Contratistas, a cada contrato de prestación de servicios. Este documento establece claramente las obligaciones de confidencialidad, las medidas de protección aplicables y las consecuencias derivadas de su incumplimiento. Así, se asegura el cumplimiento de los requisitos legales y del Sistema de Gestión de Seguridad de la Información (SGSI), garantizando la adecuada protección de la información sensible.
Evidencia :Formato Acuerdo de Confidencialidad en el formato </t>
  </si>
  <si>
    <t>El Coordinador del GCDI realiza seguimiento y verificación al cumplimiento del proceso de notificación legal de las decisiones disciplinarias por parte del servidor público y/o contratista designado. Este control tiene como objetivo asegurar que las notificaciones se efectúen de manera oportuna y conforme a los procedimientos establecidos, garantizando la validez jurídica de las actuaciones disciplinarias y el respeto al debido proceso.
Evidencia: 
*Formato Notificación Personal , archivado en las carpetas físicas correspondientes a cada expediente disciplinario.
*2.	Acta de revisión interna por el Coordinador del GCDI, donde conste la revisión del cumplimiento del proceso de notificación.</t>
  </si>
  <si>
    <t>El Coordinador del grupo CDI programa reuniones semestrales de sensibilización para fortalecer el conocimiento disciplinario y generar conciencia sobre las consecuencias de la corrupción, promoviendo la integridad y la responsabilidad en la función pública.
Evidencia: Actas de Reunión</t>
  </si>
  <si>
    <t>El Coordinador del grupo CDI realiza revisiones semestrales a los autos inhibitorio , con el fin de verificar que estos cumplan con los requisitos legales, y normativos establecidos, asegurando así la correcta finalización y documentación de las actuaciones disciplinarias.
Evidencia:
Lista semestral de expedientes verificados</t>
  </si>
  <si>
    <t>El/la Jefe de la Oficina de Control Interno junto con el líder de auditoría definen y socializan los criterios de auditoría con el equipo auditor, previo al inicio de cada auditoría, compartiendo las fuentes a consultar y normatividad correspondiente, los cuales quedan registrados en el Programa de Auditoría.
Evidencia: Programa de Auditoría y/o Correo electrónico</t>
  </si>
  <si>
    <t>El/la Jefe de la Oficina de Control Interno, en conjunto con el líder de auditoría, presentan la carta de salvaguarda a los responsables del proceso auditado y sus delegados al inicio de cada auditoría, con el compromiso de proporcionar información oportuna, completa y veraz al equipo auditor.
Evidencia: Acta de Reunión y/o Carta de Salvaguarda firmada por el proceso auditado</t>
  </si>
  <si>
    <t>El Lider de auditoría divulga  y sensibiliza  sobre el Código de Ética del Auditor Interno de la Unidad Nacional de Protección - UNP adoptado a través de la Resolución 1186 de 2018, esta acción se realizará cada vez que se inicie una Auditoría.
Evidencias: Acta de Reunión y/o correo electrónico</t>
  </si>
  <si>
    <t>El líder de auditoría, junto con el equipo auditor, envían el informe preliminar y final de la auditoría interna de gestión al/la Jefe de la Oficina de Control Interno para su revisión, observaciones y/o aprobación, con el fin de garantizar la integridad de los resultados y evitar cualquier irregularidad derivada de la omisión o modificación de información en beneficio personal o de terceros.
Evidencias: Correo electrónico y/o Informe preliminar y final de auditoría interna de gestión</t>
  </si>
  <si>
    <t>El/la Jefe de la Oficina de Control Interno y/o su designado, difundirá y sensibilizará al equipo de la Oficina de Control Interno sobre el Código de Ética del Auditor Interno de la Unidad Nacional de Protección (UNP), adoptado mediante la Resolución 1186 de 2018. Esta acción se llevará a cabo de manera semestral.
Evidencias: Acta de Reunión y/o correo electrónico</t>
  </si>
  <si>
    <t xml:space="preserve">1. Inapropiado manejo de la tarjeta de combustible para usar en otro producto de la estación de servicio del proveedor
2. Falta de concientización sobre el uso apropiado de recursos públicos por parte del beneficiario y/u personal de protección - escolta.     
</t>
  </si>
  <si>
    <t xml:space="preserve">1- Incorporar en las mallas operativas los registros de las personas asignadas al servicio de protección, en los casos donde no se presenten soportes formales (carta de la empresa o Unión Temporal).
2- Excluir de los reportes operativos información relacionada con novedades en la prestación del servicio, tales como salidas temporales de los beneficiarios, rotaciones, suspensiones provisionales, eventos relevantes, desmontes o la falta de suministro de elementos de dotación.
3- Identificar y corregir debilidades en el monitoreo y seguimiento de los elementos de dotación asignados para garantizar la adecuada prestación del servicio.
</t>
  </si>
  <si>
    <t>Ausencia de seguimiento adecuado a las actividades relacionadas con el funcionamiento de la Mesa de Trabajo para la gestión de los cambios de escoltas.</t>
  </si>
  <si>
    <t xml:space="preserve">1. Omisión por parte de los beneficiarios para hacer entrega de las medidas de Protección a finalizar, dando cumplimiento a lo ordenado en un acto administrativo debidamente ejecutoriado y Dejar de revisar oportunamente los actos administrativos ejecutoriados que refiera una finalización de medida. </t>
  </si>
  <si>
    <t xml:space="preserve">1. Omisión por parte de los beneficiarios para hacer entrega de las medidas de Protección a finalizar, dando cumplimiento a lo ordenado en un acto administrativo debidamente ejecutoriado.
'2.Situación de orden pública
3. Difícil acceso en la zona donde reside el beneficiario/a
4. Falta de personal en Regionales para apoyar los desmontes
5. Autorización oportuna de desplazamientos a los Regionales para realizar la actividad
6. Dejar de revisar oportunamente los actos administrativos ejecutoriados que refiera una finalización de medida. </t>
  </si>
  <si>
    <t xml:space="preserve">Posible afectación económica por detrimento patrimonial derivado del desmonte extemporáneo de las medidas de protección, ocasionado por la omisión de los beneficiarios en la entrega oportuna de las medidas a finalizar, dando cumplimiento a lo ordenado en un acto administrativo debidamente ejecutoriado y dejar de revisar oportunamente los actos administrativos ejecutoriados que refiera una finalización de medida. </t>
  </si>
  <si>
    <t>El coordinador del grupo de Desmontes,  informa mediante comunicación interna a la Oficina Asesora Jurídica cuando se presenten casos donde los beneficiarios no atiendan la solicitud para el desmonte de las medidas (Vehículos de Protección), con el fin de que Jurídica inicie el proceso pertinente con el beneficiario. 
Esta actividad se realiza cuando los beneficiarios hagan caso omiso de entrega de los vehículos y se realizará seguimiento de los casos que se remiten a la Oficina Jurídica</t>
  </si>
  <si>
    <t xml:space="preserve">El coordinador del Grupo de Convenios o a quienes este designe, verifica trimestralmente mediante mesas de trabajo los soportes de los acercamientos gestionados por parte de la UNP, tales como: correos electrónicos y oficios remisorios, con el fin de comprobar la gestión realizada. </t>
  </si>
  <si>
    <t>El coordinador del Grupo de Convenios o quien este designe, realiza seguimiento trimestral a la gestión de acercamientos mediante un reporte con el fin de realizar alertas vía correo electrónico al responsable de la actividad, indicando la cantidad de acercamientos que se encuentran en curso para la suscripción de un Convenio y/o Contrato Interadministrativo.</t>
  </si>
  <si>
    <t>El coordinador del Grupo de Convenios o quien este designe, formulará anualmente un análisis comparativo en excel de todos los posibles escenarios, así como la delimitación de estos y un análisis económico del sector para establecer los aportes asociados a los Convenios y/o Contratos interadministrativos de la vigencia.</t>
  </si>
  <si>
    <t xml:space="preserve">El coordinador del Grupo de Convenios o quien este designe, realizará anualmente un reporte en excel de los posibles escenarios producto del análisis económico del sector, para establecer los aportes asociados a los Convenios y/o Contratos  Interadministrativos de la vigencia, para la aprobación del Secretario General. </t>
  </si>
  <si>
    <t>El Secretario General o quien este designe,  de manera anual presenta los posibles escenarios previamente validados al Director General de la UNP, para la expedición del acto administrativo que fija los aportes asociados a los Convenios y/o Contratos Interadministrativos de la vigencia.</t>
  </si>
  <si>
    <t xml:space="preserve">El coordinador del Grupo de Convenios o quien este designe, mensualmente realiza un  excel consolidado de la ejecución presupuestal como insumo al ejercicio de supervisión  de los Convenios y/o Contratos Interadministrativos  suscritos entre la UNP y las entidades contratantes o convinientes. </t>
  </si>
  <si>
    <t>El coordinador del Grupo de Convenios o quien este designe, mensualmente realiza un  excel consolidado de la ejecución técnico - operativa de los Convenios y/o Contratos Interadministrativos suscritos entre la UNP y las entidades contratantes o convinientes.</t>
  </si>
  <si>
    <t>El coordinador del Grupo de Convenios o quien este designe, mensualmente  por medio de archivo en excel realizará un seguimiento al recaudo en instancia de supervisión,  para generar una alerta vía correo electrónico del comportamiento del recaudo.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</si>
</sst>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7" x14ac:knownFonts="1">
    <font>
      <sz val="11"/>
      <color theme="1"/>
      <name val="Calibri"/>
      <family val="2"/>
      <scheme val="minor"/>
    </font>
    <font>
      <b/>
      <sz val="11"/>
      <color theme="1"/>
      <name val="Calibri"/>
      <family val="2"/>
      <scheme val="minor"/>
    </font>
    <font>
      <sz val="10"/>
      <color theme="1"/>
      <name val="Calibri"/>
      <family val="2"/>
      <scheme val="minor"/>
    </font>
    <font>
      <sz val="10"/>
      <name val="Arial"/>
      <family val="2"/>
    </font>
    <font>
      <sz val="12"/>
      <name val="Times New Roman"/>
      <family val="1"/>
    </font>
    <font>
      <sz val="11"/>
      <color theme="1"/>
      <name val="Calibri"/>
      <family val="2"/>
      <scheme val="minor"/>
    </font>
    <font>
      <b/>
      <sz val="20"/>
      <color theme="1"/>
      <name val="Montserrat"/>
    </font>
    <font>
      <sz val="20"/>
      <color theme="1"/>
      <name val="Montserrat"/>
    </font>
    <font>
      <b/>
      <sz val="20"/>
      <name val="Montserrat"/>
    </font>
    <font>
      <sz val="20"/>
      <name val="Montserrat"/>
    </font>
    <font>
      <sz val="20"/>
      <color rgb="FFFF0000"/>
      <name val="Montserrat"/>
    </font>
    <font>
      <sz val="20"/>
      <color rgb="FF000000"/>
      <name val="Montserrat"/>
    </font>
    <font>
      <b/>
      <sz val="20"/>
      <color theme="9" tint="-0.249977111117893"/>
      <name val="Montserrat"/>
    </font>
    <font>
      <b/>
      <sz val="20"/>
      <name val="Montserrat"/>
      <family val="3"/>
    </font>
    <font>
      <sz val="20"/>
      <name val="Montserrat"/>
      <family val="3"/>
    </font>
    <font>
      <b/>
      <sz val="20"/>
      <color theme="1"/>
      <name val="Montserrat"/>
      <family val="3"/>
    </font>
    <font>
      <sz val="20"/>
      <color theme="1"/>
      <name val="Montserrat"/>
      <family val="3"/>
    </font>
  </fonts>
  <fills count="11">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EBD1FF"/>
        <bgColor indexed="64"/>
      </patternFill>
    </fill>
    <fill>
      <patternFill patternType="solid">
        <fgColor theme="7" tint="0.59999389629810485"/>
        <bgColor indexed="64"/>
      </patternFill>
    </fill>
    <fill>
      <patternFill patternType="solid">
        <fgColor theme="5" tint="-0.249977111117893"/>
        <bgColor indexed="64"/>
      </patternFill>
    </fill>
  </fills>
  <borders count="46">
    <border>
      <left/>
      <right/>
      <top/>
      <bottom/>
      <diagonal/>
    </border>
    <border>
      <left/>
      <right/>
      <top/>
      <bottom style="thin">
        <color theme="4" tint="0.39997558519241921"/>
      </bottom>
      <diagonal/>
    </border>
    <border>
      <left/>
      <right/>
      <top style="thin">
        <color theme="4" tint="0.39997558519241921"/>
      </top>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ashed">
        <color theme="9" tint="-0.24994659260841701"/>
      </bottom>
      <diagonal/>
    </border>
    <border>
      <left/>
      <right/>
      <top style="medium">
        <color indexed="64"/>
      </top>
      <bottom style="dashed">
        <color theme="9" tint="-0.24994659260841701"/>
      </bottom>
      <diagonal/>
    </border>
    <border>
      <left/>
      <right style="dashed">
        <color theme="9" tint="-0.24994659260841701"/>
      </right>
      <top style="medium">
        <color indexed="64"/>
      </top>
      <bottom style="dashed">
        <color theme="9" tint="-0.24994659260841701"/>
      </bottom>
      <diagonal/>
    </border>
    <border>
      <left style="dashed">
        <color theme="9" tint="-0.24994659260841701"/>
      </left>
      <right/>
      <top style="medium">
        <color indexed="64"/>
      </top>
      <bottom style="dashed">
        <color theme="9" tint="-0.24994659260841701"/>
      </bottom>
      <diagonal/>
    </border>
    <border>
      <left/>
      <right style="medium">
        <color indexed="64"/>
      </right>
      <top style="medium">
        <color indexed="64"/>
      </top>
      <bottom style="dashed">
        <color theme="9" tint="-0.24994659260841701"/>
      </bottom>
      <diagonal/>
    </border>
    <border>
      <left style="medium">
        <color indexed="64"/>
      </left>
      <right style="dashed">
        <color theme="9" tint="-0.24994659260841701"/>
      </right>
      <top style="dashed">
        <color theme="9" tint="-0.24994659260841701"/>
      </top>
      <bottom/>
      <diagonal/>
    </border>
    <border>
      <left style="dashed">
        <color theme="9" tint="-0.24994659260841701"/>
      </left>
      <right style="medium">
        <color indexed="64"/>
      </right>
      <top style="dashed">
        <color theme="9" tint="-0.24994659260841701"/>
      </top>
      <bottom style="dashed">
        <color theme="9" tint="-0.24994659260841701"/>
      </bottom>
      <diagonal/>
    </border>
    <border>
      <left style="medium">
        <color indexed="64"/>
      </left>
      <right style="dashed">
        <color theme="9" tint="-0.24994659260841701"/>
      </right>
      <top/>
      <bottom/>
      <diagonal/>
    </border>
    <border>
      <left style="medium">
        <color indexed="64"/>
      </left>
      <right style="dashed">
        <color theme="9" tint="-0.24994659260841701"/>
      </right>
      <top/>
      <bottom style="medium">
        <color indexed="64"/>
      </bottom>
      <diagonal/>
    </border>
    <border>
      <left style="dashed">
        <color theme="9" tint="-0.24994659260841701"/>
      </left>
      <right style="dashed">
        <color theme="9" tint="-0.24994659260841701"/>
      </right>
      <top/>
      <bottom style="medium">
        <color indexed="64"/>
      </bottom>
      <diagonal/>
    </border>
    <border>
      <left style="dashed">
        <color theme="9" tint="-0.24994659260841701"/>
      </left>
      <right style="dashed">
        <color theme="9" tint="-0.24994659260841701"/>
      </right>
      <top style="dashed">
        <color theme="9" tint="-0.24994659260841701"/>
      </top>
      <bottom style="medium">
        <color indexed="64"/>
      </bottom>
      <diagonal/>
    </border>
    <border>
      <left style="dashed">
        <color theme="9" tint="-0.24994659260841701"/>
      </left>
      <right/>
      <top/>
      <bottom style="medium">
        <color indexed="64"/>
      </bottom>
      <diagonal/>
    </border>
    <border>
      <left style="dashed">
        <color theme="9" tint="-0.24994659260841701"/>
      </left>
      <right style="medium">
        <color indexed="64"/>
      </right>
      <top style="dashed">
        <color theme="9" tint="-0.24994659260841701"/>
      </top>
      <bottom style="medium">
        <color indexed="64"/>
      </bottom>
      <diagonal/>
    </border>
    <border>
      <left style="medium">
        <color indexed="64"/>
      </left>
      <right style="dashed">
        <color theme="9" tint="-0.24994659260841701"/>
      </right>
      <top style="medium">
        <color indexed="64"/>
      </top>
      <bottom/>
      <diagonal/>
    </border>
    <border>
      <left style="dashed">
        <color theme="9" tint="-0.24994659260841701"/>
      </left>
      <right style="dashed">
        <color theme="9" tint="-0.24994659260841701"/>
      </right>
      <top style="medium">
        <color indexed="64"/>
      </top>
      <bottom/>
      <diagonal/>
    </border>
    <border>
      <left style="dashed">
        <color theme="9" tint="-0.24994659260841701"/>
      </left>
      <right style="dashed">
        <color theme="9" tint="-0.24994659260841701"/>
      </right>
      <top style="medium">
        <color indexed="64"/>
      </top>
      <bottom style="dashed">
        <color theme="9" tint="-0.24994659260841701"/>
      </bottom>
      <diagonal/>
    </border>
    <border>
      <left style="dashed">
        <color theme="9" tint="-0.24994659260841701"/>
      </left>
      <right style="medium">
        <color indexed="64"/>
      </right>
      <top style="medium">
        <color indexed="64"/>
      </top>
      <bottom style="dashed">
        <color theme="9" tint="-0.24994659260841701"/>
      </bottom>
      <diagonal/>
    </border>
    <border>
      <left style="dashed">
        <color theme="9" tint="-0.24994659260841701"/>
      </left>
      <right style="medium">
        <color indexed="64"/>
      </right>
      <top style="dashed">
        <color theme="9" tint="-0.24994659260841701"/>
      </top>
      <bottom/>
      <diagonal/>
    </border>
    <border>
      <left style="dashed">
        <color theme="9" tint="-0.24994659260841701"/>
      </left>
      <right style="medium">
        <color indexed="64"/>
      </right>
      <top/>
      <bottom style="dashed">
        <color theme="9" tint="-0.24994659260841701"/>
      </bottom>
      <diagonal/>
    </border>
    <border>
      <left style="dashed">
        <color theme="9" tint="-0.24994659260841701"/>
      </left>
      <right style="dashed">
        <color rgb="FFE26B0A"/>
      </right>
      <top/>
      <bottom/>
      <diagonal/>
    </border>
    <border>
      <left style="dashed">
        <color rgb="FFE26B0A"/>
      </left>
      <right style="dashed">
        <color rgb="FFE26B0A"/>
      </right>
      <top/>
      <bottom/>
      <diagonal/>
    </border>
    <border>
      <left style="dashed">
        <color rgb="FFE26B0A"/>
      </left>
      <right style="dashed">
        <color theme="9" tint="-0.24994659260841701"/>
      </right>
      <top/>
      <bottom/>
      <diagonal/>
    </border>
    <border>
      <left style="dashed">
        <color theme="9" tint="-0.24994659260841701"/>
      </left>
      <right style="dashed">
        <color rgb="FFE26B0A"/>
      </right>
      <top/>
      <bottom style="dashed">
        <color theme="9" tint="-0.24994659260841701"/>
      </bottom>
      <diagonal/>
    </border>
    <border>
      <left style="dashed">
        <color rgb="FFE26B0A"/>
      </left>
      <right style="dashed">
        <color rgb="FFE26B0A"/>
      </right>
      <top/>
      <bottom style="dashed">
        <color theme="9" tint="-0.24994659260841701"/>
      </bottom>
      <diagonal/>
    </border>
    <border>
      <left style="dashed">
        <color rgb="FFE26B0A"/>
      </left>
      <right style="dashed">
        <color theme="9" tint="-0.24994659260841701"/>
      </right>
      <top/>
      <bottom style="dashed">
        <color theme="9" tint="-0.24994659260841701"/>
      </bottom>
      <diagonal/>
    </border>
    <border>
      <left style="dashed">
        <color rgb="FFE26B0A"/>
      </left>
      <right style="dashed">
        <color theme="9" tint="-0.24994659260841701"/>
      </right>
      <top style="medium">
        <color indexed="64"/>
      </top>
      <bottom/>
      <diagonal/>
    </border>
    <border>
      <left style="dashed">
        <color rgb="FFE26B0A"/>
      </left>
      <right style="dashed">
        <color rgb="FFE26B0A"/>
      </right>
      <top style="medium">
        <color indexed="64"/>
      </top>
      <bottom/>
      <diagonal/>
    </border>
    <border>
      <left style="dashed">
        <color theme="9" tint="-0.24994659260841701"/>
      </left>
      <right style="dashed">
        <color rgb="FFE26B0A"/>
      </right>
      <top style="medium">
        <color indexed="64"/>
      </top>
      <bottom/>
      <diagonal/>
    </border>
  </borders>
  <cellStyleXfs count="5">
    <xf numFmtId="0" fontId="0" fillId="0" borderId="0"/>
    <xf numFmtId="0" fontId="3" fillId="0" borderId="0"/>
    <xf numFmtId="0" fontId="4" fillId="0" borderId="0"/>
    <xf numFmtId="0" fontId="2" fillId="0" borderId="0"/>
    <xf numFmtId="9" fontId="5" fillId="0" borderId="0" applyFont="0" applyFill="0" applyBorder="0" applyAlignment="0" applyProtection="0"/>
  </cellStyleXfs>
  <cellXfs count="386">
    <xf numFmtId="0" fontId="0" fillId="0" borderId="0" xfId="0"/>
    <xf numFmtId="0" fontId="1" fillId="6" borderId="2" xfId="0" applyFont="1" applyFill="1" applyBorder="1" applyAlignment="1">
      <alignment horizontal="center"/>
    </xf>
    <xf numFmtId="0" fontId="1" fillId="6" borderId="1" xfId="0" applyFont="1" applyFill="1" applyBorder="1" applyAlignment="1">
      <alignment horizontal="center" vertical="center"/>
    </xf>
    <xf numFmtId="0" fontId="1" fillId="6" borderId="1" xfId="0" applyFont="1" applyFill="1" applyBorder="1" applyAlignment="1">
      <alignment horizontal="center" vertical="center" wrapText="1"/>
    </xf>
    <xf numFmtId="0" fontId="0" fillId="4" borderId="3" xfId="0" applyFill="1" applyBorder="1" applyAlignment="1">
      <alignment horizontal="left"/>
    </xf>
    <xf numFmtId="0" fontId="0" fillId="7" borderId="3" xfId="0" applyFill="1" applyBorder="1" applyAlignment="1">
      <alignment horizontal="left"/>
    </xf>
    <xf numFmtId="0" fontId="0" fillId="8" borderId="3" xfId="0" applyFill="1" applyBorder="1" applyAlignment="1">
      <alignment horizontal="left"/>
    </xf>
    <xf numFmtId="0" fontId="0" fillId="5" borderId="3" xfId="0" applyFill="1" applyBorder="1" applyAlignment="1">
      <alignment horizontal="left"/>
    </xf>
    <xf numFmtId="0" fontId="0" fillId="5" borderId="3" xfId="0" applyFill="1" applyBorder="1" applyAlignment="1">
      <alignment horizontal="center" vertical="center"/>
    </xf>
    <xf numFmtId="0" fontId="0" fillId="8" borderId="3" xfId="0" applyFill="1" applyBorder="1" applyAlignment="1">
      <alignment horizontal="center" vertical="center"/>
    </xf>
    <xf numFmtId="0" fontId="0" fillId="7" borderId="3" xfId="0" applyFill="1" applyBorder="1" applyAlignment="1">
      <alignment horizontal="center" vertical="center"/>
    </xf>
    <xf numFmtId="0" fontId="0" fillId="4" borderId="3" xfId="0" applyFill="1" applyBorder="1" applyAlignment="1">
      <alignment horizontal="center" vertical="center"/>
    </xf>
    <xf numFmtId="0" fontId="7" fillId="2" borderId="0" xfId="0" applyFont="1" applyFill="1" applyAlignment="1">
      <alignment vertical="center"/>
    </xf>
    <xf numFmtId="0" fontId="7" fillId="0" borderId="0" xfId="0" applyFont="1" applyAlignment="1">
      <alignment vertical="center"/>
    </xf>
    <xf numFmtId="0" fontId="7" fillId="2" borderId="0" xfId="0" applyFont="1" applyFill="1" applyAlignment="1">
      <alignment horizontal="center" vertical="center"/>
    </xf>
    <xf numFmtId="0" fontId="7" fillId="2" borderId="0" xfId="0" applyFont="1" applyFill="1" applyAlignment="1">
      <alignment horizontal="left" vertical="center"/>
    </xf>
    <xf numFmtId="0" fontId="7" fillId="2" borderId="0" xfId="0" applyFont="1" applyFill="1" applyAlignment="1">
      <alignment vertical="center" wrapText="1"/>
    </xf>
    <xf numFmtId="0" fontId="8" fillId="8" borderId="28" xfId="0" applyFont="1" applyFill="1" applyBorder="1" applyAlignment="1">
      <alignment horizontal="center" vertical="center" textRotation="90"/>
    </xf>
    <xf numFmtId="0" fontId="6" fillId="2" borderId="0" xfId="0" applyFont="1" applyFill="1" applyAlignment="1">
      <alignment horizontal="center" vertical="center"/>
    </xf>
    <xf numFmtId="0" fontId="6" fillId="3" borderId="0" xfId="0" applyFont="1" applyFill="1" applyAlignment="1">
      <alignment horizontal="center" vertical="center"/>
    </xf>
    <xf numFmtId="0" fontId="9" fillId="0" borderId="33" xfId="0" applyFont="1" applyBorder="1" applyAlignment="1">
      <alignment horizontal="center" vertical="center"/>
    </xf>
    <xf numFmtId="0" fontId="9" fillId="0" borderId="33" xfId="0" applyFont="1" applyBorder="1" applyAlignment="1" applyProtection="1">
      <alignment horizontal="justify" vertical="center" wrapText="1"/>
      <protection locked="0"/>
    </xf>
    <xf numFmtId="0" fontId="9" fillId="0" borderId="33" xfId="0" applyFont="1" applyBorder="1" applyAlignment="1" applyProtection="1">
      <alignment horizontal="center" vertical="center"/>
      <protection hidden="1"/>
    </xf>
    <xf numFmtId="0" fontId="9" fillId="0" borderId="33" xfId="0" applyFont="1" applyBorder="1" applyAlignment="1" applyProtection="1">
      <alignment horizontal="center" vertical="center" textRotation="90"/>
      <protection locked="0"/>
    </xf>
    <xf numFmtId="9" fontId="9" fillId="0" borderId="33" xfId="0" applyNumberFormat="1" applyFont="1" applyBorder="1" applyAlignment="1" applyProtection="1">
      <alignment horizontal="center" vertical="center"/>
      <protection hidden="1"/>
    </xf>
    <xf numFmtId="0" fontId="9" fillId="0" borderId="33" xfId="0" applyFont="1" applyBorder="1" applyAlignment="1" applyProtection="1">
      <alignment horizontal="center" vertical="center" textRotation="90" wrapText="1"/>
      <protection locked="0"/>
    </xf>
    <xf numFmtId="164" fontId="9" fillId="0" borderId="33" xfId="4" applyNumberFormat="1" applyFont="1" applyBorder="1" applyAlignment="1">
      <alignment horizontal="center" vertical="center"/>
    </xf>
    <xf numFmtId="0" fontId="8" fillId="0" borderId="33" xfId="0" applyFont="1" applyBorder="1" applyAlignment="1" applyProtection="1">
      <alignment horizontal="center" vertical="center" textRotation="90" wrapText="1"/>
      <protection hidden="1"/>
    </xf>
    <xf numFmtId="9" fontId="9" fillId="0" borderId="32" xfId="0" applyNumberFormat="1" applyFont="1" applyBorder="1" applyAlignment="1" applyProtection="1">
      <alignment horizontal="center" vertical="center"/>
      <protection hidden="1"/>
    </xf>
    <xf numFmtId="0" fontId="8" fillId="0" borderId="33" xfId="0" applyFont="1" applyBorder="1" applyAlignment="1" applyProtection="1">
      <alignment horizontal="center" vertical="center" textRotation="90"/>
      <protection hidden="1"/>
    </xf>
    <xf numFmtId="0" fontId="9" fillId="0" borderId="32" xfId="0" applyFont="1" applyBorder="1" applyAlignment="1" applyProtection="1">
      <alignment horizontal="center" vertical="center" textRotation="90"/>
      <protection locked="0"/>
    </xf>
    <xf numFmtId="0" fontId="9" fillId="0" borderId="33" xfId="0" applyFont="1" applyBorder="1" applyAlignment="1" applyProtection="1">
      <alignment horizontal="center" vertical="center" wrapText="1"/>
      <protection locked="0"/>
    </xf>
    <xf numFmtId="14" fontId="9" fillId="0" borderId="34" xfId="0" applyNumberFormat="1" applyFont="1" applyBorder="1" applyAlignment="1" applyProtection="1">
      <alignment horizontal="center" vertical="center"/>
      <protection locked="0"/>
    </xf>
    <xf numFmtId="0" fontId="9" fillId="0" borderId="8" xfId="0" applyFont="1" applyBorder="1" applyAlignment="1">
      <alignment horizontal="center" vertical="center"/>
    </xf>
    <xf numFmtId="0" fontId="9" fillId="0" borderId="8" xfId="0" applyFont="1" applyBorder="1" applyAlignment="1" applyProtection="1">
      <alignment horizontal="justify" vertical="center" wrapText="1"/>
      <protection locked="0"/>
    </xf>
    <xf numFmtId="0" fontId="9" fillId="0" borderId="8" xfId="0" applyFont="1" applyBorder="1" applyAlignment="1" applyProtection="1">
      <alignment horizontal="center" vertical="center"/>
      <protection hidden="1"/>
    </xf>
    <xf numFmtId="0" fontId="9" fillId="0" borderId="8" xfId="0" applyFont="1" applyBorder="1" applyAlignment="1" applyProtection="1">
      <alignment horizontal="center" vertical="center" textRotation="90"/>
      <protection locked="0"/>
    </xf>
    <xf numFmtId="9" fontId="9" fillId="0" borderId="8" xfId="0" applyNumberFormat="1" applyFont="1" applyBorder="1" applyAlignment="1" applyProtection="1">
      <alignment horizontal="center" vertical="center"/>
      <protection hidden="1"/>
    </xf>
    <xf numFmtId="0" fontId="9" fillId="0" borderId="8" xfId="0" applyFont="1" applyBorder="1" applyAlignment="1" applyProtection="1">
      <alignment horizontal="center" vertical="center" textRotation="90" wrapText="1"/>
      <protection locked="0"/>
    </xf>
    <xf numFmtId="164" fontId="9" fillId="0" borderId="8" xfId="4" applyNumberFormat="1" applyFont="1" applyBorder="1" applyAlignment="1">
      <alignment horizontal="center" vertical="center"/>
    </xf>
    <xf numFmtId="0" fontId="8" fillId="0" borderId="8" xfId="0" applyFont="1" applyBorder="1" applyAlignment="1" applyProtection="1">
      <alignment horizontal="center" vertical="center" textRotation="90" wrapText="1"/>
      <protection hidden="1"/>
    </xf>
    <xf numFmtId="9" fontId="9" fillId="0" borderId="7" xfId="0" applyNumberFormat="1" applyFont="1" applyBorder="1" applyAlignment="1" applyProtection="1">
      <alignment horizontal="center" vertical="center"/>
      <protection hidden="1"/>
    </xf>
    <xf numFmtId="0" fontId="8" fillId="0" borderId="8" xfId="0" applyFont="1" applyBorder="1" applyAlignment="1" applyProtection="1">
      <alignment horizontal="center" vertical="center" textRotation="90"/>
      <protection hidden="1"/>
    </xf>
    <xf numFmtId="0" fontId="9" fillId="0" borderId="7" xfId="0" applyFont="1" applyBorder="1" applyAlignment="1" applyProtection="1">
      <alignment horizontal="center" vertical="center" textRotation="90"/>
      <protection locked="0"/>
    </xf>
    <xf numFmtId="0" fontId="9" fillId="0" borderId="8" xfId="0" applyFont="1" applyBorder="1" applyAlignment="1" applyProtection="1">
      <alignment horizontal="center" vertical="center" wrapText="1"/>
      <protection locked="0"/>
    </xf>
    <xf numFmtId="14" fontId="9" fillId="0" borderId="24" xfId="0" applyNumberFormat="1" applyFont="1" applyBorder="1" applyAlignment="1" applyProtection="1">
      <alignment horizontal="center" vertical="center"/>
      <protection locked="0"/>
    </xf>
    <xf numFmtId="0" fontId="9" fillId="0" borderId="8" xfId="0" applyFont="1" applyBorder="1" applyAlignment="1" applyProtection="1">
      <alignment horizontal="justify" vertical="center"/>
      <protection locked="0"/>
    </xf>
    <xf numFmtId="0" fontId="6" fillId="0" borderId="8" xfId="0" applyFont="1" applyBorder="1" applyAlignment="1" applyProtection="1">
      <alignment horizontal="center" vertical="center" textRotation="90"/>
      <protection hidden="1"/>
    </xf>
    <xf numFmtId="14" fontId="9" fillId="0" borderId="24" xfId="0" applyNumberFormat="1" applyFont="1" applyBorder="1" applyAlignment="1" applyProtection="1">
      <alignment horizontal="center" vertical="center" wrapText="1"/>
      <protection locked="0"/>
    </xf>
    <xf numFmtId="0" fontId="9" fillId="9" borderId="8" xfId="0" applyFont="1" applyFill="1" applyBorder="1" applyAlignment="1" applyProtection="1">
      <alignment horizontal="center" vertical="center" textRotation="90"/>
      <protection locked="0"/>
    </xf>
    <xf numFmtId="0" fontId="9" fillId="0" borderId="28" xfId="0" applyFont="1" applyBorder="1" applyAlignment="1">
      <alignment horizontal="center" vertical="center"/>
    </xf>
    <xf numFmtId="0" fontId="9" fillId="0" borderId="28" xfId="0" applyFont="1" applyBorder="1" applyAlignment="1" applyProtection="1">
      <alignment horizontal="justify" vertical="center" wrapText="1"/>
      <protection locked="0"/>
    </xf>
    <xf numFmtId="0" fontId="9" fillId="0" borderId="28" xfId="0" applyFont="1" applyBorder="1" applyAlignment="1" applyProtection="1">
      <alignment horizontal="center" vertical="center"/>
      <protection hidden="1"/>
    </xf>
    <xf numFmtId="0" fontId="9" fillId="0" borderId="28" xfId="0" applyFont="1" applyBorder="1" applyAlignment="1" applyProtection="1">
      <alignment horizontal="center" vertical="center" textRotation="90"/>
      <protection locked="0"/>
    </xf>
    <xf numFmtId="9" fontId="9" fillId="0" borderId="28" xfId="0" applyNumberFormat="1" applyFont="1" applyBorder="1" applyAlignment="1" applyProtection="1">
      <alignment horizontal="center" vertical="center"/>
      <protection hidden="1"/>
    </xf>
    <xf numFmtId="164" fontId="9" fillId="0" borderId="28" xfId="4" applyNumberFormat="1" applyFont="1" applyBorder="1" applyAlignment="1">
      <alignment horizontal="center" vertical="center"/>
    </xf>
    <xf numFmtId="0" fontId="8" fillId="0" borderId="28" xfId="0" applyFont="1" applyBorder="1" applyAlignment="1" applyProtection="1">
      <alignment horizontal="center" vertical="center" textRotation="90" wrapText="1"/>
      <protection hidden="1"/>
    </xf>
    <xf numFmtId="0" fontId="8" fillId="0" borderId="28" xfId="0" applyFont="1" applyBorder="1" applyAlignment="1" applyProtection="1">
      <alignment horizontal="center" vertical="center" textRotation="90"/>
      <protection hidden="1"/>
    </xf>
    <xf numFmtId="0" fontId="9" fillId="0" borderId="28" xfId="0" applyFont="1" applyBorder="1" applyAlignment="1" applyProtection="1">
      <alignment horizontal="center" vertical="center" wrapText="1"/>
      <protection locked="0"/>
    </xf>
    <xf numFmtId="14" fontId="9" fillId="0" borderId="30" xfId="0" applyNumberFormat="1" applyFont="1" applyBorder="1" applyAlignment="1" applyProtection="1">
      <alignment horizontal="center" vertical="center"/>
      <protection locked="0"/>
    </xf>
    <xf numFmtId="0" fontId="9" fillId="0" borderId="7" xfId="0" applyFont="1" applyBorder="1" applyAlignment="1">
      <alignment horizontal="center" vertical="center"/>
    </xf>
    <xf numFmtId="0" fontId="9" fillId="0" borderId="7" xfId="0" applyFont="1" applyBorder="1" applyAlignment="1" applyProtection="1">
      <alignment horizontal="justify" vertical="center" wrapText="1"/>
      <protection locked="0"/>
    </xf>
    <xf numFmtId="0" fontId="9" fillId="0" borderId="7" xfId="0" applyFont="1" applyBorder="1" applyAlignment="1" applyProtection="1">
      <alignment horizontal="center" vertical="center"/>
      <protection hidden="1"/>
    </xf>
    <xf numFmtId="164" fontId="9" fillId="0" borderId="7" xfId="4" applyNumberFormat="1" applyFont="1" applyBorder="1" applyAlignment="1">
      <alignment horizontal="center" vertical="center"/>
    </xf>
    <xf numFmtId="0" fontId="8" fillId="0" borderId="7" xfId="0" applyFont="1" applyBorder="1" applyAlignment="1" applyProtection="1">
      <alignment horizontal="center" vertical="center" textRotation="90" wrapText="1"/>
      <protection hidden="1"/>
    </xf>
    <xf numFmtId="0" fontId="8" fillId="0" borderId="7" xfId="0" applyFont="1" applyBorder="1" applyAlignment="1" applyProtection="1">
      <alignment horizontal="center" vertical="center" textRotation="90"/>
      <protection hidden="1"/>
    </xf>
    <xf numFmtId="0" fontId="9" fillId="0" borderId="7" xfId="0" applyFont="1" applyBorder="1" applyAlignment="1" applyProtection="1">
      <alignment horizontal="center" vertical="center" wrapText="1"/>
      <protection locked="0"/>
    </xf>
    <xf numFmtId="164" fontId="9" fillId="0" borderId="8" xfId="4" applyNumberFormat="1" applyFont="1" applyFill="1" applyBorder="1" applyAlignment="1">
      <alignment horizontal="center" vertical="center"/>
    </xf>
    <xf numFmtId="14" fontId="9" fillId="0" borderId="34" xfId="0" applyNumberFormat="1" applyFont="1" applyBorder="1" applyAlignment="1" applyProtection="1">
      <alignment horizontal="center" vertical="center" wrapText="1"/>
      <protection locked="0"/>
    </xf>
    <xf numFmtId="0" fontId="7" fillId="0" borderId="33" xfId="0" applyFont="1" applyBorder="1" applyAlignment="1">
      <alignment horizontal="center" vertical="center"/>
    </xf>
    <xf numFmtId="0" fontId="7" fillId="0" borderId="33" xfId="0" applyFont="1" applyBorder="1" applyAlignment="1" applyProtection="1">
      <alignment horizontal="justify" vertical="center" wrapText="1"/>
      <protection locked="0"/>
    </xf>
    <xf numFmtId="0" fontId="7" fillId="0" borderId="33" xfId="0" applyFont="1" applyBorder="1" applyAlignment="1" applyProtection="1">
      <alignment horizontal="center" vertical="center"/>
      <protection hidden="1"/>
    </xf>
    <xf numFmtId="0" fontId="7" fillId="0" borderId="33" xfId="0" applyFont="1" applyBorder="1" applyAlignment="1" applyProtection="1">
      <alignment horizontal="center" vertical="center" textRotation="90"/>
      <protection locked="0"/>
    </xf>
    <xf numFmtId="9" fontId="7" fillId="0" borderId="33" xfId="0" applyNumberFormat="1" applyFont="1" applyBorder="1" applyAlignment="1" applyProtection="1">
      <alignment horizontal="center" vertical="center"/>
      <protection hidden="1"/>
    </xf>
    <xf numFmtId="164" fontId="7" fillId="0" borderId="33" xfId="4" applyNumberFormat="1" applyFont="1" applyBorder="1" applyAlignment="1">
      <alignment horizontal="center" vertical="center"/>
    </xf>
    <xf numFmtId="0" fontId="6" fillId="0" borderId="33" xfId="0" applyFont="1" applyBorder="1" applyAlignment="1" applyProtection="1">
      <alignment horizontal="center" vertical="center" textRotation="90" wrapText="1"/>
      <protection hidden="1"/>
    </xf>
    <xf numFmtId="9" fontId="7" fillId="0" borderId="32" xfId="0" applyNumberFormat="1" applyFont="1" applyBorder="1" applyAlignment="1" applyProtection="1">
      <alignment horizontal="center" vertical="center"/>
      <protection hidden="1"/>
    </xf>
    <xf numFmtId="0" fontId="6" fillId="0" borderId="33" xfId="0" applyFont="1" applyBorder="1" applyAlignment="1" applyProtection="1">
      <alignment horizontal="center" vertical="center" textRotation="90"/>
      <protection hidden="1"/>
    </xf>
    <xf numFmtId="0" fontId="7" fillId="0" borderId="32" xfId="0" applyFont="1" applyBorder="1" applyAlignment="1" applyProtection="1">
      <alignment horizontal="center" vertical="center" textRotation="90"/>
      <protection locked="0"/>
    </xf>
    <xf numFmtId="0" fontId="7" fillId="0" borderId="33" xfId="0" applyFont="1" applyBorder="1" applyAlignment="1" applyProtection="1">
      <alignment horizontal="center" vertical="center" wrapText="1"/>
      <protection locked="0"/>
    </xf>
    <xf numFmtId="14" fontId="7" fillId="0" borderId="34" xfId="0" applyNumberFormat="1" applyFont="1" applyBorder="1" applyAlignment="1" applyProtection="1">
      <alignment horizontal="center" vertical="center"/>
      <protection locked="0"/>
    </xf>
    <xf numFmtId="0" fontId="7" fillId="0" borderId="8" xfId="0" applyFont="1" applyBorder="1" applyAlignment="1">
      <alignment horizontal="center" vertical="center"/>
    </xf>
    <xf numFmtId="0" fontId="7" fillId="0" borderId="8" xfId="0" applyFont="1" applyBorder="1" applyAlignment="1" applyProtection="1">
      <alignment horizontal="justify" vertical="center" wrapText="1"/>
      <protection locked="0"/>
    </xf>
    <xf numFmtId="0" fontId="7" fillId="0" borderId="8" xfId="0" applyFont="1" applyBorder="1" applyAlignment="1" applyProtection="1">
      <alignment horizontal="center" vertical="center"/>
      <protection hidden="1"/>
    </xf>
    <xf numFmtId="0" fontId="7" fillId="0" borderId="8" xfId="0" applyFont="1" applyBorder="1" applyAlignment="1" applyProtection="1">
      <alignment horizontal="center" vertical="center" textRotation="90"/>
      <protection locked="0"/>
    </xf>
    <xf numFmtId="9" fontId="7" fillId="0" borderId="8" xfId="0" applyNumberFormat="1" applyFont="1" applyBorder="1" applyAlignment="1" applyProtection="1">
      <alignment horizontal="center" vertical="center"/>
      <protection hidden="1"/>
    </xf>
    <xf numFmtId="164" fontId="7" fillId="0" borderId="8" xfId="4" applyNumberFormat="1" applyFont="1" applyBorder="1" applyAlignment="1">
      <alignment horizontal="center" vertical="center"/>
    </xf>
    <xf numFmtId="0" fontId="6" fillId="0" borderId="8" xfId="0" applyFont="1" applyBorder="1" applyAlignment="1" applyProtection="1">
      <alignment horizontal="center" vertical="center" textRotation="90" wrapText="1"/>
      <protection hidden="1"/>
    </xf>
    <xf numFmtId="9" fontId="7" fillId="0" borderId="7" xfId="0" applyNumberFormat="1" applyFont="1" applyBorder="1" applyAlignment="1" applyProtection="1">
      <alignment horizontal="center" vertical="center"/>
      <protection hidden="1"/>
    </xf>
    <xf numFmtId="0" fontId="7" fillId="0" borderId="7" xfId="0" applyFont="1" applyBorder="1" applyAlignment="1" applyProtection="1">
      <alignment horizontal="center" vertical="center" textRotation="90"/>
      <protection locked="0"/>
    </xf>
    <xf numFmtId="0" fontId="7" fillId="0" borderId="8" xfId="0" applyFont="1" applyBorder="1" applyAlignment="1" applyProtection="1">
      <alignment horizontal="center" vertical="center" wrapText="1"/>
      <protection locked="0"/>
    </xf>
    <xf numFmtId="14" fontId="7" fillId="0" borderId="24" xfId="0" applyNumberFormat="1" applyFont="1" applyBorder="1" applyAlignment="1" applyProtection="1">
      <alignment horizontal="center" vertical="center"/>
      <protection locked="0"/>
    </xf>
    <xf numFmtId="0" fontId="10" fillId="0" borderId="8" xfId="0" applyFont="1" applyBorder="1" applyAlignment="1" applyProtection="1">
      <alignment horizontal="center" vertical="center"/>
      <protection hidden="1"/>
    </xf>
    <xf numFmtId="0" fontId="10" fillId="0" borderId="8" xfId="0" applyFont="1" applyBorder="1" applyAlignment="1" applyProtection="1">
      <alignment horizontal="center" vertical="center" textRotation="90"/>
      <protection locked="0"/>
    </xf>
    <xf numFmtId="0" fontId="7" fillId="0" borderId="8" xfId="0" applyFont="1" applyBorder="1" applyAlignment="1" applyProtection="1">
      <alignment horizontal="center" vertical="center"/>
      <protection locked="0"/>
    </xf>
    <xf numFmtId="0" fontId="7" fillId="0" borderId="8" xfId="0" applyFont="1" applyBorder="1" applyAlignment="1" applyProtection="1">
      <alignment horizontal="center" vertical="top" textRotation="90"/>
      <protection locked="0"/>
    </xf>
    <xf numFmtId="0" fontId="7" fillId="0" borderId="8" xfId="0" applyFont="1" applyBorder="1" applyAlignment="1" applyProtection="1">
      <alignment horizontal="justify" vertical="top" wrapText="1"/>
      <protection locked="0"/>
    </xf>
    <xf numFmtId="0" fontId="7" fillId="0" borderId="8" xfId="0" applyFont="1" applyBorder="1" applyAlignment="1" applyProtection="1">
      <alignment horizontal="center" vertical="top"/>
      <protection hidden="1"/>
    </xf>
    <xf numFmtId="9" fontId="7" fillId="0" borderId="8" xfId="0" applyNumberFormat="1" applyFont="1" applyBorder="1" applyAlignment="1" applyProtection="1">
      <alignment horizontal="center" vertical="top"/>
      <protection hidden="1"/>
    </xf>
    <xf numFmtId="164" fontId="7" fillId="0" borderId="8" xfId="4" applyNumberFormat="1" applyFont="1" applyBorder="1" applyAlignment="1">
      <alignment horizontal="center" vertical="top"/>
    </xf>
    <xf numFmtId="0" fontId="6" fillId="0" borderId="8" xfId="0" applyFont="1" applyBorder="1" applyAlignment="1" applyProtection="1">
      <alignment horizontal="center" vertical="top" textRotation="90" wrapText="1"/>
      <protection hidden="1"/>
    </xf>
    <xf numFmtId="9" fontId="7" fillId="0" borderId="7" xfId="0" applyNumberFormat="1" applyFont="1" applyBorder="1" applyAlignment="1" applyProtection="1">
      <alignment horizontal="center" vertical="top"/>
      <protection hidden="1"/>
    </xf>
    <xf numFmtId="0" fontId="6" fillId="0" borderId="8" xfId="0" applyFont="1" applyBorder="1" applyAlignment="1" applyProtection="1">
      <alignment horizontal="center" vertical="top" textRotation="90"/>
      <protection hidden="1"/>
    </xf>
    <xf numFmtId="0" fontId="7" fillId="0" borderId="7" xfId="0" applyFont="1" applyBorder="1" applyAlignment="1" applyProtection="1">
      <alignment horizontal="center" vertical="top" textRotation="90"/>
      <protection locked="0"/>
    </xf>
    <xf numFmtId="0" fontId="7" fillId="0" borderId="8" xfId="0" applyFont="1" applyBorder="1" applyAlignment="1" applyProtection="1">
      <alignment horizontal="center" vertical="top" wrapText="1"/>
      <protection locked="0"/>
    </xf>
    <xf numFmtId="0" fontId="7" fillId="0" borderId="8" xfId="0" applyFont="1" applyBorder="1" applyAlignment="1" applyProtection="1">
      <alignment horizontal="center" vertical="top"/>
      <protection locked="0"/>
    </xf>
    <xf numFmtId="14" fontId="7" fillId="0" borderId="24" xfId="0" applyNumberFormat="1" applyFont="1" applyBorder="1" applyAlignment="1" applyProtection="1">
      <alignment horizontal="center" vertical="top"/>
      <protection locked="0"/>
    </xf>
    <xf numFmtId="0" fontId="7" fillId="0" borderId="28" xfId="0" applyFont="1" applyBorder="1" applyAlignment="1">
      <alignment horizontal="center" vertical="center"/>
    </xf>
    <xf numFmtId="0" fontId="7" fillId="0" borderId="28" xfId="0" applyFont="1" applyBorder="1" applyAlignment="1" applyProtection="1">
      <alignment horizontal="justify" vertical="top" wrapText="1"/>
      <protection locked="0"/>
    </xf>
    <xf numFmtId="0" fontId="7" fillId="0" borderId="28" xfId="0" applyFont="1" applyBorder="1" applyAlignment="1" applyProtection="1">
      <alignment horizontal="center" vertical="top"/>
      <protection hidden="1"/>
    </xf>
    <xf numFmtId="0" fontId="7" fillId="0" borderId="28" xfId="0" applyFont="1" applyBorder="1" applyAlignment="1" applyProtection="1">
      <alignment horizontal="center" vertical="top" textRotation="90"/>
      <protection locked="0"/>
    </xf>
    <xf numFmtId="9" fontId="7" fillId="0" borderId="28" xfId="0" applyNumberFormat="1" applyFont="1" applyBorder="1" applyAlignment="1" applyProtection="1">
      <alignment horizontal="center" vertical="top"/>
      <protection hidden="1"/>
    </xf>
    <xf numFmtId="164" fontId="7" fillId="0" borderId="28" xfId="4" applyNumberFormat="1" applyFont="1" applyBorder="1" applyAlignment="1">
      <alignment horizontal="center" vertical="top"/>
    </xf>
    <xf numFmtId="0" fontId="6" fillId="0" borderId="28" xfId="0" applyFont="1" applyBorder="1" applyAlignment="1" applyProtection="1">
      <alignment horizontal="center" vertical="top" textRotation="90" wrapText="1"/>
      <protection hidden="1"/>
    </xf>
    <xf numFmtId="0" fontId="6" fillId="0" borderId="28" xfId="0" applyFont="1" applyBorder="1" applyAlignment="1" applyProtection="1">
      <alignment horizontal="center" vertical="top" textRotation="90"/>
      <protection hidden="1"/>
    </xf>
    <xf numFmtId="0" fontId="7" fillId="0" borderId="28" xfId="0" applyFont="1" applyBorder="1" applyAlignment="1" applyProtection="1">
      <alignment horizontal="center" vertical="top" wrapText="1"/>
      <protection locked="0"/>
    </xf>
    <xf numFmtId="0" fontId="7" fillId="0" borderId="28" xfId="0" applyFont="1" applyBorder="1" applyAlignment="1" applyProtection="1">
      <alignment horizontal="center" vertical="top"/>
      <protection locked="0"/>
    </xf>
    <xf numFmtId="14" fontId="7" fillId="0" borderId="30" xfId="0" applyNumberFormat="1" applyFont="1" applyBorder="1" applyAlignment="1" applyProtection="1">
      <alignment horizontal="center" vertical="top"/>
      <protection locked="0"/>
    </xf>
    <xf numFmtId="0" fontId="9" fillId="0" borderId="0" xfId="0" applyFont="1" applyAlignment="1">
      <alignment vertical="center"/>
    </xf>
    <xf numFmtId="0" fontId="9" fillId="0" borderId="0" xfId="0" applyFont="1" applyAlignment="1" applyProtection="1">
      <alignment vertical="center" wrapText="1"/>
      <protection locked="0"/>
    </xf>
    <xf numFmtId="14" fontId="9" fillId="0" borderId="35" xfId="0" applyNumberFormat="1" applyFont="1" applyBorder="1" applyAlignment="1" applyProtection="1">
      <alignment horizontal="center" vertical="center"/>
      <protection locked="0"/>
    </xf>
    <xf numFmtId="0" fontId="9" fillId="0" borderId="13" xfId="0" applyFont="1" applyBorder="1" applyAlignment="1" applyProtection="1">
      <alignment horizontal="justify" vertical="center" wrapText="1"/>
      <protection locked="0"/>
    </xf>
    <xf numFmtId="0" fontId="9" fillId="2" borderId="8" xfId="0" applyFont="1" applyFill="1" applyBorder="1" applyAlignment="1" applyProtection="1">
      <alignment horizontal="justify" vertical="center" wrapText="1"/>
      <protection locked="0"/>
    </xf>
    <xf numFmtId="0" fontId="9" fillId="0" borderId="0" xfId="0" applyFont="1" applyAlignment="1" applyProtection="1">
      <alignment horizontal="justify" vertical="center" wrapText="1"/>
      <protection locked="0"/>
    </xf>
    <xf numFmtId="0" fontId="9" fillId="0" borderId="0" xfId="0" applyFont="1" applyAlignment="1" applyProtection="1">
      <alignment horizontal="justify" vertical="center"/>
      <protection locked="0"/>
    </xf>
    <xf numFmtId="0" fontId="9" fillId="0" borderId="33" xfId="0" applyFont="1" applyBorder="1" applyAlignment="1">
      <alignment horizontal="center" vertical="center" wrapText="1"/>
    </xf>
    <xf numFmtId="0" fontId="9" fillId="0" borderId="33" xfId="0" applyFont="1" applyBorder="1" applyAlignment="1" applyProtection="1">
      <alignment horizontal="left" vertical="center" wrapText="1"/>
      <protection locked="0"/>
    </xf>
    <xf numFmtId="9" fontId="9" fillId="0" borderId="33" xfId="0" applyNumberFormat="1" applyFont="1" applyBorder="1" applyAlignment="1" applyProtection="1">
      <alignment horizontal="center" vertical="center" wrapText="1"/>
      <protection locked="0"/>
    </xf>
    <xf numFmtId="9" fontId="9" fillId="0" borderId="33" xfId="4" applyFont="1" applyBorder="1" applyAlignment="1">
      <alignment horizontal="center" vertical="center" wrapText="1"/>
    </xf>
    <xf numFmtId="9" fontId="9" fillId="0" borderId="32" xfId="0" applyNumberFormat="1" applyFont="1" applyBorder="1" applyAlignment="1" applyProtection="1">
      <alignment horizontal="center" vertical="center" wrapText="1"/>
      <protection hidden="1"/>
    </xf>
    <xf numFmtId="0" fontId="9" fillId="0" borderId="32" xfId="0" applyFont="1" applyBorder="1" applyAlignment="1" applyProtection="1">
      <alignment horizontal="center" vertical="center" textRotation="90" wrapText="1"/>
      <protection locked="0"/>
    </xf>
    <xf numFmtId="0" fontId="9" fillId="0" borderId="8" xfId="0" applyFont="1" applyBorder="1" applyAlignment="1">
      <alignment horizontal="center" vertical="center" wrapText="1"/>
    </xf>
    <xf numFmtId="0" fontId="9" fillId="0" borderId="0" xfId="0" applyFont="1" applyAlignment="1">
      <alignment vertical="center" wrapText="1"/>
    </xf>
    <xf numFmtId="9" fontId="9" fillId="0" borderId="8" xfId="0" applyNumberFormat="1" applyFont="1" applyBorder="1" applyAlignment="1" applyProtection="1">
      <alignment horizontal="center" vertical="center" wrapText="1"/>
      <protection hidden="1"/>
    </xf>
    <xf numFmtId="9" fontId="9" fillId="0" borderId="8" xfId="4" applyFont="1" applyBorder="1" applyAlignment="1">
      <alignment horizontal="center" vertical="center" wrapText="1"/>
    </xf>
    <xf numFmtId="9" fontId="9" fillId="0" borderId="7" xfId="0" applyNumberFormat="1" applyFont="1" applyBorder="1" applyAlignment="1" applyProtection="1">
      <alignment horizontal="center" vertical="center" wrapText="1"/>
      <protection hidden="1"/>
    </xf>
    <xf numFmtId="0" fontId="9" fillId="0" borderId="7" xfId="0" applyFont="1" applyBorder="1" applyAlignment="1" applyProtection="1">
      <alignment horizontal="center" vertical="center" textRotation="90" wrapText="1"/>
      <protection locked="0"/>
    </xf>
    <xf numFmtId="0" fontId="9" fillId="0" borderId="0" xfId="0" applyFont="1" applyAlignment="1">
      <alignment horizontal="left" vertical="center" wrapText="1"/>
    </xf>
    <xf numFmtId="0" fontId="9" fillId="0" borderId="8" xfId="0" applyFont="1" applyBorder="1" applyAlignment="1" applyProtection="1">
      <alignment horizontal="left" vertical="center" wrapText="1"/>
      <protection locked="0"/>
    </xf>
    <xf numFmtId="0" fontId="9" fillId="0" borderId="0" xfId="0" applyFont="1" applyAlignment="1">
      <alignment horizontal="center" vertical="center" wrapText="1"/>
    </xf>
    <xf numFmtId="0" fontId="9" fillId="2" borderId="33" xfId="0" applyFont="1" applyFill="1" applyBorder="1" applyAlignment="1" applyProtection="1">
      <alignment horizontal="justify" vertical="center" wrapText="1"/>
      <protection locked="0"/>
    </xf>
    <xf numFmtId="9" fontId="9" fillId="2" borderId="33" xfId="0" applyNumberFormat="1" applyFont="1" applyFill="1" applyBorder="1" applyAlignment="1" applyProtection="1">
      <alignment horizontal="center" vertical="center"/>
      <protection hidden="1"/>
    </xf>
    <xf numFmtId="164" fontId="9" fillId="2" borderId="8" xfId="4" applyNumberFormat="1" applyFont="1" applyFill="1" applyBorder="1" applyAlignment="1">
      <alignment horizontal="center" vertical="center"/>
    </xf>
    <xf numFmtId="0" fontId="7" fillId="0" borderId="33" xfId="0" applyFont="1" applyBorder="1" applyAlignment="1" applyProtection="1">
      <alignment horizontal="center" vertical="center"/>
      <protection locked="0"/>
    </xf>
    <xf numFmtId="0" fontId="7" fillId="0" borderId="8" xfId="0" applyFont="1" applyBorder="1" applyAlignment="1" applyProtection="1">
      <alignment horizontal="justify" vertical="center"/>
      <protection locked="0"/>
    </xf>
    <xf numFmtId="0" fontId="7" fillId="0" borderId="28" xfId="0" applyFont="1" applyBorder="1" applyAlignment="1" applyProtection="1">
      <alignment horizontal="justify" vertical="center" wrapText="1"/>
      <protection locked="0"/>
    </xf>
    <xf numFmtId="0" fontId="7" fillId="0" borderId="28" xfId="0" applyFont="1" applyBorder="1" applyAlignment="1" applyProtection="1">
      <alignment horizontal="center" vertical="center"/>
      <protection hidden="1"/>
    </xf>
    <xf numFmtId="0" fontId="7" fillId="0" borderId="28" xfId="0" applyFont="1" applyBorder="1" applyAlignment="1" applyProtection="1">
      <alignment horizontal="center" vertical="center" textRotation="90"/>
      <protection locked="0"/>
    </xf>
    <xf numFmtId="9" fontId="7" fillId="0" borderId="28" xfId="0" applyNumberFormat="1" applyFont="1" applyBorder="1" applyAlignment="1" applyProtection="1">
      <alignment horizontal="center" vertical="center"/>
      <protection hidden="1"/>
    </xf>
    <xf numFmtId="164" fontId="7" fillId="0" borderId="28" xfId="4" applyNumberFormat="1" applyFont="1" applyBorder="1" applyAlignment="1">
      <alignment horizontal="center" vertical="center"/>
    </xf>
    <xf numFmtId="0" fontId="6" fillId="0" borderId="28" xfId="0" applyFont="1" applyBorder="1" applyAlignment="1" applyProtection="1">
      <alignment horizontal="center" vertical="center" textRotation="90" wrapText="1"/>
      <protection hidden="1"/>
    </xf>
    <xf numFmtId="0" fontId="6" fillId="0" borderId="28" xfId="0" applyFont="1" applyBorder="1" applyAlignment="1" applyProtection="1">
      <alignment horizontal="center" vertical="center" textRotation="90"/>
      <protection hidden="1"/>
    </xf>
    <xf numFmtId="0" fontId="7" fillId="0" borderId="28" xfId="0" applyFont="1" applyBorder="1" applyAlignment="1" applyProtection="1">
      <alignment horizontal="center" vertical="center" wrapText="1"/>
      <protection locked="0"/>
    </xf>
    <xf numFmtId="0" fontId="7" fillId="0" borderId="28" xfId="0" applyFont="1" applyBorder="1" applyAlignment="1" applyProtection="1">
      <alignment horizontal="center" vertical="center"/>
      <protection locked="0"/>
    </xf>
    <xf numFmtId="14" fontId="7" fillId="0" borderId="30" xfId="0" applyNumberFormat="1"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14" fontId="7" fillId="0" borderId="8" xfId="0" applyNumberFormat="1" applyFont="1" applyBorder="1" applyAlignment="1" applyProtection="1">
      <alignment horizontal="center" vertical="center"/>
      <protection locked="0"/>
    </xf>
    <xf numFmtId="164" fontId="7" fillId="0" borderId="8" xfId="4" applyNumberFormat="1" applyFont="1" applyFill="1" applyBorder="1" applyAlignment="1">
      <alignment horizontal="center" vertical="center"/>
    </xf>
    <xf numFmtId="14" fontId="7" fillId="0" borderId="8" xfId="0" applyNumberFormat="1" applyFont="1" applyBorder="1" applyAlignment="1" applyProtection="1">
      <alignment horizontal="center" vertical="center" wrapText="1"/>
      <protection locked="0"/>
    </xf>
    <xf numFmtId="0" fontId="9" fillId="0" borderId="33" xfId="0" applyFont="1" applyBorder="1" applyAlignment="1" applyProtection="1">
      <alignment horizontal="justify" vertical="center"/>
      <protection locked="0"/>
    </xf>
    <xf numFmtId="14" fontId="7" fillId="0" borderId="24" xfId="0" applyNumberFormat="1" applyFont="1" applyBorder="1" applyAlignment="1" applyProtection="1">
      <alignment horizontal="center" vertical="center" wrapText="1"/>
      <protection locked="0"/>
    </xf>
    <xf numFmtId="0" fontId="7" fillId="0" borderId="33"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6" fillId="0" borderId="15" xfId="0" applyFont="1" applyBorder="1" applyAlignment="1">
      <alignment horizontal="left" vertical="center"/>
    </xf>
    <xf numFmtId="0" fontId="7" fillId="0" borderId="16" xfId="0" applyFont="1" applyBorder="1" applyAlignment="1">
      <alignment vertical="center"/>
    </xf>
    <xf numFmtId="0" fontId="7" fillId="0" borderId="16" xfId="0" applyFont="1" applyBorder="1" applyAlignment="1">
      <alignment horizontal="center" vertical="center"/>
    </xf>
    <xf numFmtId="0" fontId="7" fillId="0" borderId="16" xfId="0" applyFont="1" applyBorder="1" applyAlignment="1">
      <alignment vertical="center" wrapText="1"/>
    </xf>
    <xf numFmtId="0" fontId="7" fillId="0" borderId="17" xfId="0" applyFont="1" applyBorder="1" applyAlignment="1">
      <alignment vertical="center"/>
    </xf>
    <xf numFmtId="0" fontId="7" fillId="0" borderId="0" xfId="0" applyFont="1" applyAlignment="1">
      <alignment horizontal="center" vertical="center"/>
    </xf>
    <xf numFmtId="0" fontId="7" fillId="0" borderId="0" xfId="0" applyFont="1" applyAlignment="1">
      <alignment vertical="center" wrapText="1"/>
    </xf>
    <xf numFmtId="0" fontId="9" fillId="0" borderId="9" xfId="0" applyFont="1" applyBorder="1" applyAlignment="1" applyProtection="1">
      <alignment horizontal="center" vertical="center" wrapText="1"/>
      <protection locked="0"/>
    </xf>
    <xf numFmtId="0" fontId="9" fillId="0" borderId="9" xfId="0" applyFont="1" applyBorder="1" applyAlignment="1">
      <alignment horizontal="center" vertical="center"/>
    </xf>
    <xf numFmtId="9" fontId="9" fillId="0" borderId="9" xfId="0" applyNumberFormat="1" applyFont="1" applyBorder="1" applyAlignment="1" applyProtection="1">
      <alignment horizontal="center" vertical="center" wrapText="1"/>
      <protection hidden="1"/>
    </xf>
    <xf numFmtId="0" fontId="9" fillId="0" borderId="9" xfId="0" applyFont="1" applyBorder="1" applyAlignment="1">
      <alignment horizontal="center" vertical="center" wrapText="1"/>
    </xf>
    <xf numFmtId="0" fontId="9" fillId="0" borderId="9" xfId="0" applyFont="1" applyBorder="1" applyAlignment="1" applyProtection="1">
      <alignment horizontal="center" vertical="center" textRotation="90" wrapText="1"/>
      <protection locked="0"/>
    </xf>
    <xf numFmtId="9" fontId="9" fillId="0" borderId="9" xfId="4" applyFont="1" applyBorder="1" applyAlignment="1">
      <alignment horizontal="center" vertical="center" wrapText="1"/>
    </xf>
    <xf numFmtId="0" fontId="8" fillId="0" borderId="9" xfId="0" applyFont="1" applyBorder="1" applyAlignment="1" applyProtection="1">
      <alignment horizontal="center" vertical="center" textRotation="90" wrapText="1"/>
      <protection hidden="1"/>
    </xf>
    <xf numFmtId="14" fontId="9" fillId="0" borderId="36" xfId="0" applyNumberFormat="1" applyFont="1" applyBorder="1" applyAlignment="1" applyProtection="1">
      <alignment horizontal="center" vertical="center" wrapText="1"/>
      <protection locked="0"/>
    </xf>
    <xf numFmtId="0" fontId="9" fillId="0" borderId="8" xfId="0" applyFont="1" applyBorder="1" applyAlignment="1">
      <alignment vertical="center" wrapText="1"/>
    </xf>
    <xf numFmtId="14" fontId="9" fillId="0" borderId="8" xfId="0" applyNumberFormat="1" applyFont="1" applyBorder="1" applyAlignment="1" applyProtection="1">
      <alignment horizontal="center" vertical="center" wrapText="1"/>
      <protection locked="0"/>
    </xf>
    <xf numFmtId="14" fontId="9" fillId="0" borderId="8" xfId="0" applyNumberFormat="1" applyFont="1" applyBorder="1" applyAlignment="1" applyProtection="1">
      <alignment horizontal="center" vertical="center"/>
      <protection locked="0"/>
    </xf>
    <xf numFmtId="0" fontId="13" fillId="0" borderId="33" xfId="0" applyFont="1" applyBorder="1" applyAlignment="1" applyProtection="1">
      <alignment horizontal="center" vertical="center" textRotation="90" wrapText="1"/>
      <protection hidden="1"/>
    </xf>
    <xf numFmtId="0" fontId="13" fillId="0" borderId="8" xfId="0" applyFont="1" applyBorder="1" applyAlignment="1" applyProtection="1">
      <alignment horizontal="center" vertical="center" textRotation="90" wrapText="1"/>
      <protection hidden="1"/>
    </xf>
    <xf numFmtId="0" fontId="14" fillId="0" borderId="8" xfId="0" applyFont="1" applyBorder="1" applyAlignment="1" applyProtection="1">
      <alignment horizontal="justify" vertical="center" wrapText="1"/>
      <protection locked="0"/>
    </xf>
    <xf numFmtId="0" fontId="9" fillId="0" borderId="9" xfId="0" applyFont="1" applyBorder="1" applyAlignment="1" applyProtection="1">
      <alignment horizontal="justify" vertical="center" wrapText="1"/>
      <protection locked="0"/>
    </xf>
    <xf numFmtId="0" fontId="9" fillId="0" borderId="9" xfId="0" applyFont="1" applyBorder="1" applyAlignment="1" applyProtection="1">
      <alignment horizontal="center" vertical="center"/>
      <protection hidden="1"/>
    </xf>
    <xf numFmtId="0" fontId="9" fillId="0" borderId="9" xfId="0" applyFont="1" applyBorder="1" applyAlignment="1" applyProtection="1">
      <alignment horizontal="center" vertical="center" textRotation="90"/>
      <protection locked="0"/>
    </xf>
    <xf numFmtId="9" fontId="9" fillId="0" borderId="9" xfId="0" applyNumberFormat="1" applyFont="1" applyBorder="1" applyAlignment="1" applyProtection="1">
      <alignment horizontal="center" vertical="center"/>
      <protection hidden="1"/>
    </xf>
    <xf numFmtId="164" fontId="9" fillId="0" borderId="9" xfId="4" applyNumberFormat="1" applyFont="1" applyBorder="1" applyAlignment="1">
      <alignment horizontal="center" vertical="center"/>
    </xf>
    <xf numFmtId="9" fontId="9" fillId="0" borderId="10" xfId="0" applyNumberFormat="1" applyFont="1" applyBorder="1" applyAlignment="1" applyProtection="1">
      <alignment horizontal="center" vertical="center"/>
      <protection hidden="1"/>
    </xf>
    <xf numFmtId="0" fontId="6" fillId="0" borderId="9" xfId="0" applyFont="1" applyBorder="1" applyAlignment="1" applyProtection="1">
      <alignment horizontal="center" vertical="center" textRotation="90"/>
      <protection hidden="1"/>
    </xf>
    <xf numFmtId="0" fontId="9" fillId="0" borderId="10" xfId="0" applyFont="1" applyBorder="1" applyAlignment="1" applyProtection="1">
      <alignment horizontal="center" vertical="center" textRotation="90"/>
      <protection locked="0"/>
    </xf>
    <xf numFmtId="14" fontId="9" fillId="0" borderId="36" xfId="0" applyNumberFormat="1" applyFont="1" applyBorder="1" applyAlignment="1" applyProtection="1">
      <alignment horizontal="center" vertical="center"/>
      <protection locked="0"/>
    </xf>
    <xf numFmtId="0" fontId="14" fillId="0" borderId="32" xfId="0" applyFont="1" applyBorder="1" applyAlignment="1" applyProtection="1">
      <alignment horizontal="center" vertical="center" textRotation="90"/>
      <protection locked="0"/>
    </xf>
    <xf numFmtId="0" fontId="14" fillId="0" borderId="7" xfId="0" applyFont="1" applyBorder="1" applyAlignment="1" applyProtection="1">
      <alignment horizontal="center" vertical="center" textRotation="90"/>
      <protection locked="0"/>
    </xf>
    <xf numFmtId="0" fontId="9" fillId="0" borderId="8" xfId="0" applyFont="1" applyBorder="1" applyAlignment="1" applyProtection="1">
      <alignment horizontal="center" vertical="center" wrapText="1"/>
      <protection locked="0"/>
    </xf>
    <xf numFmtId="0" fontId="1" fillId="4" borderId="2" xfId="0" applyFont="1" applyFill="1" applyBorder="1" applyAlignment="1">
      <alignment horizontal="center" vertical="center"/>
    </xf>
    <xf numFmtId="0" fontId="1" fillId="4" borderId="0" xfId="0" applyFont="1" applyFill="1" applyAlignment="1">
      <alignment horizontal="center" vertical="center"/>
    </xf>
    <xf numFmtId="0" fontId="1" fillId="7" borderId="0" xfId="0" applyFont="1" applyFill="1" applyAlignment="1">
      <alignment horizontal="center" vertical="center"/>
    </xf>
    <xf numFmtId="0" fontId="1" fillId="8" borderId="0" xfId="0" applyFont="1" applyFill="1" applyAlignment="1">
      <alignment horizontal="center" vertical="center"/>
    </xf>
    <xf numFmtId="0" fontId="1" fillId="5" borderId="0" xfId="0" applyFont="1" applyFill="1" applyAlignment="1">
      <alignment horizontal="center" vertical="center"/>
    </xf>
    <xf numFmtId="0" fontId="1" fillId="5" borderId="1" xfId="0" applyFont="1" applyFill="1" applyBorder="1" applyAlignment="1">
      <alignment horizontal="center" vertical="center"/>
    </xf>
    <xf numFmtId="0" fontId="1" fillId="6" borderId="2" xfId="0" applyFont="1" applyFill="1" applyBorder="1" applyAlignment="1">
      <alignment horizontal="center"/>
    </xf>
    <xf numFmtId="0" fontId="7" fillId="0" borderId="7"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9" xfId="0" applyFont="1" applyBorder="1" applyAlignment="1" applyProtection="1">
      <alignment horizontal="center" vertical="center" wrapText="1"/>
      <protection hidden="1"/>
    </xf>
    <xf numFmtId="9" fontId="7" fillId="0" borderId="7" xfId="0" applyNumberFormat="1" applyFont="1" applyBorder="1" applyAlignment="1" applyProtection="1">
      <alignment horizontal="center" vertical="center" wrapText="1"/>
      <protection hidden="1"/>
    </xf>
    <xf numFmtId="9" fontId="7" fillId="0" borderId="10" xfId="0" applyNumberFormat="1" applyFont="1" applyBorder="1" applyAlignment="1" applyProtection="1">
      <alignment horizontal="center" vertical="center" wrapText="1"/>
      <protection hidden="1"/>
    </xf>
    <xf numFmtId="9" fontId="7" fillId="0" borderId="9" xfId="0" applyNumberFormat="1" applyFont="1" applyBorder="1" applyAlignment="1" applyProtection="1">
      <alignment horizontal="center" vertical="center" wrapText="1"/>
      <protection hidden="1"/>
    </xf>
    <xf numFmtId="9" fontId="7" fillId="0" borderId="7" xfId="0" applyNumberFormat="1" applyFont="1" applyBorder="1" applyAlignment="1" applyProtection="1">
      <alignment horizontal="center" vertical="center" wrapText="1"/>
      <protection locked="0"/>
    </xf>
    <xf numFmtId="9" fontId="7" fillId="0" borderId="10" xfId="0" applyNumberFormat="1" applyFont="1" applyBorder="1" applyAlignment="1" applyProtection="1">
      <alignment horizontal="center" vertical="center" wrapText="1"/>
      <protection locked="0"/>
    </xf>
    <xf numFmtId="9" fontId="7" fillId="0" borderId="9" xfId="0" applyNumberFormat="1" applyFont="1" applyBorder="1" applyAlignment="1" applyProtection="1">
      <alignment horizontal="center" vertical="center" wrapText="1"/>
      <protection locked="0"/>
    </xf>
    <xf numFmtId="9" fontId="9" fillId="0" borderId="7" xfId="0" applyNumberFormat="1" applyFont="1" applyBorder="1" applyAlignment="1" applyProtection="1">
      <alignment horizontal="center" vertical="center" wrapText="1"/>
      <protection hidden="1"/>
    </xf>
    <xf numFmtId="9" fontId="9" fillId="0" borderId="10" xfId="0" applyNumberFormat="1" applyFont="1" applyBorder="1" applyAlignment="1" applyProtection="1">
      <alignment horizontal="center" vertical="center" wrapText="1"/>
      <protection hidden="1"/>
    </xf>
    <xf numFmtId="9" fontId="9" fillId="0" borderId="9" xfId="0" applyNumberFormat="1" applyFont="1" applyBorder="1" applyAlignment="1" applyProtection="1">
      <alignment horizontal="center" vertical="center" wrapText="1"/>
      <protection hidden="1"/>
    </xf>
    <xf numFmtId="0" fontId="8" fillId="0" borderId="32" xfId="0" applyFont="1" applyBorder="1" applyAlignment="1" applyProtection="1">
      <alignment horizontal="center" vertical="center"/>
      <protection hidden="1"/>
    </xf>
    <xf numFmtId="0" fontId="8" fillId="0" borderId="10" xfId="0" applyFont="1" applyBorder="1" applyAlignment="1" applyProtection="1">
      <alignment horizontal="center" vertical="center"/>
      <protection hidden="1"/>
    </xf>
    <xf numFmtId="0" fontId="8" fillId="0" borderId="27" xfId="0" applyFont="1" applyBorder="1" applyAlignment="1" applyProtection="1">
      <alignment horizontal="center" vertical="center"/>
      <protection hidden="1"/>
    </xf>
    <xf numFmtId="0" fontId="9" fillId="0" borderId="31"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9" fillId="0" borderId="7"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7" fillId="0" borderId="27" xfId="0" applyFont="1" applyBorder="1" applyAlignment="1">
      <alignment horizontal="center" vertical="center"/>
    </xf>
    <xf numFmtId="9" fontId="7" fillId="0" borderId="27" xfId="0" applyNumberFormat="1" applyFont="1" applyBorder="1" applyAlignment="1" applyProtection="1">
      <alignment horizontal="center" vertical="center" wrapText="1"/>
      <protection hidden="1"/>
    </xf>
    <xf numFmtId="0" fontId="7" fillId="0" borderId="27"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protection locked="0"/>
    </xf>
    <xf numFmtId="0" fontId="6" fillId="0" borderId="27" xfId="0" applyFont="1" applyBorder="1" applyAlignment="1" applyProtection="1">
      <alignment horizontal="center" vertical="center" wrapText="1"/>
      <protection hidden="1"/>
    </xf>
    <xf numFmtId="9" fontId="7" fillId="0" borderId="27" xfId="0" applyNumberFormat="1" applyFont="1" applyBorder="1" applyAlignment="1" applyProtection="1">
      <alignment horizontal="center" vertical="center" wrapText="1"/>
      <protection locked="0"/>
    </xf>
    <xf numFmtId="14" fontId="7" fillId="0" borderId="35" xfId="0" applyNumberFormat="1" applyFont="1" applyBorder="1" applyAlignment="1" applyProtection="1">
      <alignment horizontal="center" vertical="center"/>
      <protection locked="0"/>
    </xf>
    <xf numFmtId="14" fontId="7" fillId="0" borderId="36" xfId="0" applyNumberFormat="1" applyFont="1" applyBorder="1" applyAlignment="1" applyProtection="1">
      <alignment horizontal="center" vertical="center"/>
      <protection locked="0"/>
    </xf>
    <xf numFmtId="0" fontId="7" fillId="0" borderId="31"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6" fillId="0" borderId="32" xfId="0" applyFont="1" applyBorder="1" applyAlignment="1" applyProtection="1">
      <alignment horizontal="center" vertical="center"/>
      <protection hidden="1"/>
    </xf>
    <xf numFmtId="0" fontId="6" fillId="0" borderId="10"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0" borderId="27" xfId="0" applyFont="1" applyBorder="1" applyAlignment="1" applyProtection="1">
      <alignment horizontal="center" vertical="center"/>
      <protection hidden="1"/>
    </xf>
    <xf numFmtId="0" fontId="16" fillId="0" borderId="7" xfId="0" applyFont="1" applyBorder="1" applyAlignment="1" applyProtection="1">
      <alignment horizontal="center" vertical="center" wrapText="1"/>
      <protection locked="0"/>
    </xf>
    <xf numFmtId="0" fontId="16" fillId="0" borderId="7" xfId="0" quotePrefix="1" applyFont="1" applyBorder="1" applyAlignment="1" applyProtection="1">
      <alignment horizontal="center" vertical="center" wrapText="1"/>
      <protection locked="0"/>
    </xf>
    <xf numFmtId="0" fontId="7" fillId="0" borderId="10" xfId="0" quotePrefix="1" applyFont="1" applyBorder="1" applyAlignment="1" applyProtection="1">
      <alignment horizontal="center" vertical="center" wrapText="1"/>
      <protection locked="0"/>
    </xf>
    <xf numFmtId="0" fontId="7" fillId="0" borderId="27" xfId="0" quotePrefix="1" applyFont="1" applyBorder="1" applyAlignment="1" applyProtection="1">
      <alignment horizontal="center" vertical="center" wrapText="1"/>
      <protection locked="0"/>
    </xf>
    <xf numFmtId="9" fontId="9" fillId="0" borderId="27" xfId="0" applyNumberFormat="1" applyFont="1" applyBorder="1" applyAlignment="1" applyProtection="1">
      <alignment horizontal="center" vertical="center" wrapText="1"/>
      <protection hidden="1"/>
    </xf>
    <xf numFmtId="0" fontId="7" fillId="0" borderId="32" xfId="0" applyFont="1" applyBorder="1" applyAlignment="1">
      <alignment horizontal="center" vertical="center"/>
    </xf>
    <xf numFmtId="0" fontId="7" fillId="0" borderId="7" xfId="0" quotePrefix="1" applyFont="1" applyBorder="1" applyAlignment="1" applyProtection="1">
      <alignment horizontal="center" vertical="center" wrapText="1"/>
      <protection locked="0"/>
    </xf>
    <xf numFmtId="9" fontId="7" fillId="0" borderId="32" xfId="0" applyNumberFormat="1" applyFont="1" applyBorder="1" applyAlignment="1" applyProtection="1">
      <alignment horizontal="center" vertical="center" wrapText="1"/>
      <protection hidden="1"/>
    </xf>
    <xf numFmtId="9" fontId="7" fillId="0" borderId="32" xfId="0" applyNumberFormat="1"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hidden="1"/>
    </xf>
    <xf numFmtId="0" fontId="7" fillId="0" borderId="32" xfId="0" applyFont="1" applyBorder="1" applyAlignment="1" applyProtection="1">
      <alignment horizontal="center" vertical="center" wrapText="1"/>
      <protection locked="0"/>
    </xf>
    <xf numFmtId="0" fontId="7" fillId="0" borderId="32" xfId="0" quotePrefix="1"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7" fillId="0" borderId="32" xfId="0" applyFont="1" applyBorder="1" applyAlignment="1" applyProtection="1">
      <alignment horizontal="center" vertical="center"/>
      <protection locked="0"/>
    </xf>
    <xf numFmtId="0" fontId="9" fillId="0" borderId="7" xfId="0" applyFont="1" applyBorder="1" applyAlignment="1">
      <alignment horizontal="center" vertical="center"/>
    </xf>
    <xf numFmtId="0" fontId="9" fillId="0" borderId="10" xfId="0" applyFont="1" applyBorder="1" applyAlignment="1">
      <alignment horizontal="center" vertical="center"/>
    </xf>
    <xf numFmtId="0" fontId="9" fillId="0" borderId="2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hidden="1"/>
    </xf>
    <xf numFmtId="0" fontId="8" fillId="0" borderId="10"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9" fillId="0" borderId="32" xfId="0" applyFont="1" applyBorder="1" applyAlignment="1">
      <alignment horizontal="center" vertical="center"/>
    </xf>
    <xf numFmtId="0" fontId="9" fillId="0" borderId="9" xfId="0" applyFont="1" applyBorder="1" applyAlignment="1">
      <alignment horizontal="center" vertical="center"/>
    </xf>
    <xf numFmtId="0" fontId="9" fillId="0" borderId="32" xfId="0" quotePrefix="1" applyFont="1" applyBorder="1" applyAlignment="1" applyProtection="1">
      <alignment horizontal="center" vertical="center" wrapText="1"/>
      <protection locked="0"/>
    </xf>
    <xf numFmtId="0" fontId="9" fillId="0" borderId="10" xfId="0" quotePrefix="1" applyFont="1" applyBorder="1" applyAlignment="1" applyProtection="1">
      <alignment horizontal="center" vertical="center" wrapText="1"/>
      <protection locked="0"/>
    </xf>
    <xf numFmtId="0" fontId="9" fillId="0" borderId="9" xfId="0" quotePrefix="1" applyFont="1" applyBorder="1" applyAlignment="1" applyProtection="1">
      <alignment horizontal="center" vertical="center" wrapText="1"/>
      <protection locked="0"/>
    </xf>
    <xf numFmtId="0" fontId="9" fillId="0" borderId="32"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13" fillId="0" borderId="32" xfId="0" applyFont="1" applyBorder="1" applyAlignment="1" applyProtection="1">
      <alignment horizontal="center" vertical="center" wrapText="1"/>
      <protection hidden="1"/>
    </xf>
    <xf numFmtId="0" fontId="8" fillId="0" borderId="9" xfId="0" applyFont="1" applyBorder="1" applyAlignment="1" applyProtection="1">
      <alignment horizontal="center" vertical="center" wrapText="1"/>
      <protection hidden="1"/>
    </xf>
    <xf numFmtId="0" fontId="11" fillId="0" borderId="45"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41" xfId="0" applyFont="1" applyBorder="1" applyAlignment="1">
      <alignment horizontal="center" vertical="center" wrapText="1"/>
    </xf>
    <xf numFmtId="9" fontId="11" fillId="0" borderId="43" xfId="0" applyNumberFormat="1" applyFont="1" applyBorder="1" applyAlignment="1">
      <alignment horizontal="center" vertical="center" wrapText="1"/>
    </xf>
    <xf numFmtId="9" fontId="11" fillId="0" borderId="39" xfId="0" applyNumberFormat="1" applyFont="1" applyBorder="1" applyAlignment="1">
      <alignment horizontal="center" vertical="center" wrapText="1"/>
    </xf>
    <xf numFmtId="9" fontId="11" fillId="0" borderId="42" xfId="0" applyNumberFormat="1" applyFont="1" applyBorder="1" applyAlignment="1">
      <alignment horizontal="center" vertical="center" wrapText="1"/>
    </xf>
    <xf numFmtId="9" fontId="9" fillId="0" borderId="7" xfId="0" applyNumberFormat="1" applyFont="1" applyBorder="1" applyAlignment="1" applyProtection="1">
      <alignment horizontal="center" vertical="center" wrapText="1"/>
      <protection locked="0"/>
    </xf>
    <xf numFmtId="9" fontId="9" fillId="0" borderId="10" xfId="0" applyNumberFormat="1" applyFont="1" applyBorder="1" applyAlignment="1" applyProtection="1">
      <alignment horizontal="center" vertical="center" wrapText="1"/>
      <protection locked="0"/>
    </xf>
    <xf numFmtId="9" fontId="9" fillId="0" borderId="9" xfId="0" applyNumberFormat="1"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hidden="1"/>
    </xf>
    <xf numFmtId="0" fontId="8" fillId="0" borderId="7" xfId="0" applyFont="1" applyBorder="1" applyAlignment="1" applyProtection="1">
      <alignment horizontal="center" vertical="center"/>
      <protection hidden="1"/>
    </xf>
    <xf numFmtId="0" fontId="8" fillId="0" borderId="9" xfId="0" applyFont="1" applyBorder="1" applyAlignment="1" applyProtection="1">
      <alignment horizontal="center" vertical="center"/>
      <protection hidden="1"/>
    </xf>
    <xf numFmtId="0" fontId="9" fillId="0" borderId="31"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9" fontId="9" fillId="0" borderId="27" xfId="0" applyNumberFormat="1" applyFont="1" applyBorder="1" applyAlignment="1" applyProtection="1">
      <alignment horizontal="center" vertical="center" wrapText="1"/>
      <protection locked="0"/>
    </xf>
    <xf numFmtId="9" fontId="9" fillId="0" borderId="32" xfId="0" applyNumberFormat="1" applyFont="1" applyBorder="1" applyAlignment="1" applyProtection="1">
      <alignment horizontal="center" vertical="center" wrapText="1"/>
      <protection hidden="1"/>
    </xf>
    <xf numFmtId="0" fontId="8" fillId="0" borderId="32" xfId="0" applyFont="1" applyBorder="1" applyAlignment="1" applyProtection="1">
      <alignment horizontal="center" vertical="center" wrapText="1"/>
      <protection hidden="1"/>
    </xf>
    <xf numFmtId="0" fontId="9" fillId="0" borderId="7" xfId="0" applyFont="1" applyBorder="1" applyAlignment="1" applyProtection="1">
      <alignment horizontal="center" vertical="center"/>
      <protection locked="0"/>
    </xf>
    <xf numFmtId="0" fontId="9" fillId="0" borderId="8" xfId="0" applyFont="1" applyBorder="1" applyAlignment="1">
      <alignment horizontal="center" vertical="center"/>
    </xf>
    <xf numFmtId="0" fontId="9" fillId="0" borderId="8"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9" fontId="9" fillId="0" borderId="32" xfId="0" applyNumberFormat="1" applyFont="1" applyBorder="1" applyAlignment="1" applyProtection="1">
      <alignment horizontal="center" vertical="center" wrapText="1"/>
      <protection locked="0"/>
    </xf>
    <xf numFmtId="0" fontId="9" fillId="0" borderId="8" xfId="0" applyFont="1" applyBorder="1" applyAlignment="1" applyProtection="1">
      <alignment horizontal="center" vertical="center"/>
      <protection locked="0"/>
    </xf>
    <xf numFmtId="0" fontId="13" fillId="0" borderId="8" xfId="0" applyFont="1" applyBorder="1" applyAlignment="1" applyProtection="1">
      <alignment horizontal="center" vertical="center" wrapText="1"/>
      <protection hidden="1"/>
    </xf>
    <xf numFmtId="0" fontId="8" fillId="0" borderId="8" xfId="0" applyFont="1" applyBorder="1" applyAlignment="1" applyProtection="1">
      <alignment horizontal="center" vertical="center" wrapText="1"/>
      <protection hidden="1"/>
    </xf>
    <xf numFmtId="9" fontId="9" fillId="0" borderId="8" xfId="0" applyNumberFormat="1" applyFont="1" applyBorder="1" applyAlignment="1" applyProtection="1">
      <alignment horizontal="center" vertical="center" wrapText="1"/>
      <protection hidden="1"/>
    </xf>
    <xf numFmtId="9" fontId="14" fillId="0" borderId="8" xfId="0" applyNumberFormat="1" applyFont="1" applyBorder="1" applyAlignment="1" applyProtection="1">
      <alignment horizontal="center" vertical="center" wrapText="1"/>
      <protection locked="0"/>
    </xf>
    <xf numFmtId="9" fontId="9" fillId="0" borderId="8" xfId="0" applyNumberFormat="1"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protection locked="0"/>
    </xf>
    <xf numFmtId="0" fontId="13" fillId="0" borderId="10" xfId="0" applyFont="1" applyBorder="1" applyAlignment="1" applyProtection="1">
      <alignment horizontal="center" vertical="center" wrapText="1"/>
      <protection hidden="1"/>
    </xf>
    <xf numFmtId="0" fontId="13" fillId="0" borderId="10" xfId="0" applyFont="1" applyBorder="1" applyAlignment="1" applyProtection="1">
      <alignment horizontal="center" vertical="center"/>
      <protection hidden="1"/>
    </xf>
    <xf numFmtId="0" fontId="16" fillId="2" borderId="32"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8" fillId="10" borderId="32" xfId="0" applyFont="1" applyFill="1" applyBorder="1" applyAlignment="1" applyProtection="1">
      <alignment horizontal="center" vertical="center"/>
      <protection hidden="1"/>
    </xf>
    <xf numFmtId="0" fontId="8" fillId="10" borderId="10" xfId="0" applyFont="1" applyFill="1" applyBorder="1" applyAlignment="1" applyProtection="1">
      <alignment horizontal="center" vertical="center"/>
      <protection hidden="1"/>
    </xf>
    <xf numFmtId="0" fontId="8" fillId="10" borderId="9" xfId="0" applyFont="1" applyFill="1" applyBorder="1" applyAlignment="1" applyProtection="1">
      <alignment horizontal="center" vertical="center"/>
      <protection hidden="1"/>
    </xf>
    <xf numFmtId="0" fontId="8" fillId="10" borderId="7" xfId="0" applyFont="1" applyFill="1" applyBorder="1" applyAlignment="1" applyProtection="1">
      <alignment horizontal="center" vertical="center"/>
      <protection hidden="1"/>
    </xf>
    <xf numFmtId="0" fontId="9" fillId="2" borderId="32" xfId="0"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9" fillId="0" borderId="10" xfId="0" applyFont="1" applyBorder="1" applyAlignment="1">
      <alignment horizontal="center" vertical="center" wrapText="1"/>
    </xf>
    <xf numFmtId="0" fontId="9" fillId="0" borderId="27" xfId="0" applyFont="1" applyBorder="1" applyAlignment="1">
      <alignment horizontal="center" vertical="center" wrapText="1"/>
    </xf>
    <xf numFmtId="0" fontId="14" fillId="0" borderId="10" xfId="0" quotePrefix="1" applyFont="1" applyBorder="1" applyAlignment="1" applyProtection="1">
      <alignment horizontal="center" vertical="center" wrapText="1"/>
      <protection locked="0"/>
    </xf>
    <xf numFmtId="0" fontId="8" fillId="10" borderId="8" xfId="0" applyFont="1" applyFill="1" applyBorder="1" applyAlignment="1" applyProtection="1">
      <alignment horizontal="center" vertical="center"/>
      <protection hidden="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7" xfId="0" quotePrefix="1" applyFont="1" applyBorder="1" applyAlignment="1" applyProtection="1">
      <alignment horizontal="center" vertical="center" wrapText="1"/>
      <protection locked="0"/>
    </xf>
    <xf numFmtId="0" fontId="9" fillId="0" borderId="32" xfId="0" applyFont="1" applyBorder="1" applyAlignment="1">
      <alignment horizontal="center" vertical="center" wrapText="1"/>
    </xf>
    <xf numFmtId="0" fontId="15" fillId="8" borderId="12" xfId="0" applyFont="1" applyFill="1" applyBorder="1" applyAlignment="1">
      <alignment horizontal="center" vertical="center"/>
    </xf>
    <xf numFmtId="0" fontId="6" fillId="8" borderId="13" xfId="0" applyFont="1" applyFill="1" applyBorder="1" applyAlignment="1">
      <alignment horizontal="center" vertical="center"/>
    </xf>
    <xf numFmtId="0" fontId="6" fillId="8" borderId="14" xfId="0" applyFont="1" applyFill="1" applyBorder="1" applyAlignment="1">
      <alignment horizontal="center" vertical="center"/>
    </xf>
    <xf numFmtId="0" fontId="6" fillId="8" borderId="15" xfId="0" applyFont="1" applyFill="1" applyBorder="1" applyAlignment="1">
      <alignment horizontal="center" vertical="center"/>
    </xf>
    <xf numFmtId="0" fontId="6" fillId="8" borderId="16" xfId="0" applyFont="1" applyFill="1" applyBorder="1" applyAlignment="1">
      <alignment horizontal="center" vertical="center"/>
    </xf>
    <xf numFmtId="0" fontId="6" fillId="8" borderId="17" xfId="0" applyFont="1" applyFill="1" applyBorder="1" applyAlignment="1">
      <alignment horizontal="center" vertical="center"/>
    </xf>
    <xf numFmtId="0" fontId="8" fillId="8" borderId="7" xfId="0" applyFont="1" applyFill="1" applyBorder="1" applyAlignment="1">
      <alignment horizontal="center" vertical="center" textRotation="90"/>
    </xf>
    <xf numFmtId="0" fontId="8" fillId="8" borderId="10" xfId="0" applyFont="1" applyFill="1" applyBorder="1" applyAlignment="1">
      <alignment horizontal="center" vertical="center" textRotation="90"/>
    </xf>
    <xf numFmtId="0" fontId="8" fillId="8" borderId="27" xfId="0" applyFont="1" applyFill="1" applyBorder="1" applyAlignment="1">
      <alignment horizontal="center" vertical="center" textRotation="90"/>
    </xf>
    <xf numFmtId="0" fontId="8" fillId="8" borderId="7"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27"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29"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9"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8" fillId="8" borderId="21" xfId="0" applyFont="1" applyFill="1" applyBorder="1" applyAlignment="1">
      <alignment horizontal="center" vertical="center"/>
    </xf>
    <xf numFmtId="0" fontId="8" fillId="8" borderId="19" xfId="0" applyFont="1" applyFill="1" applyBorder="1" applyAlignment="1">
      <alignment horizontal="center" vertical="center"/>
    </xf>
    <xf numFmtId="0" fontId="8" fillId="8" borderId="22" xfId="0" applyFont="1" applyFill="1" applyBorder="1" applyAlignment="1">
      <alignment horizontal="center" vertical="center"/>
    </xf>
    <xf numFmtId="0" fontId="8" fillId="8" borderId="23" xfId="0" applyFont="1" applyFill="1" applyBorder="1" applyAlignment="1">
      <alignment horizontal="center" vertical="center" textRotation="90"/>
    </xf>
    <xf numFmtId="0" fontId="8" fillId="8" borderId="25" xfId="0" applyFont="1" applyFill="1" applyBorder="1" applyAlignment="1">
      <alignment horizontal="center" vertical="center" textRotation="90"/>
    </xf>
    <xf numFmtId="0" fontId="8" fillId="8" borderId="26" xfId="0" applyFont="1" applyFill="1" applyBorder="1" applyAlignment="1">
      <alignment horizontal="center" vertical="center" textRotation="90"/>
    </xf>
    <xf numFmtId="0" fontId="8" fillId="8" borderId="8" xfId="0" applyFont="1" applyFill="1" applyBorder="1" applyAlignment="1">
      <alignment horizontal="center" vertical="center"/>
    </xf>
    <xf numFmtId="0" fontId="8" fillId="8" borderId="28" xfId="0" applyFont="1" applyFill="1" applyBorder="1" applyAlignment="1">
      <alignment horizontal="center" vertical="center"/>
    </xf>
    <xf numFmtId="0" fontId="8" fillId="8" borderId="9" xfId="0" applyFont="1" applyFill="1" applyBorder="1" applyAlignment="1">
      <alignment horizontal="center" vertical="center"/>
    </xf>
    <xf numFmtId="0" fontId="8" fillId="8" borderId="18" xfId="0" applyFont="1" applyFill="1" applyBorder="1" applyAlignment="1">
      <alignment horizontal="center" vertical="center"/>
    </xf>
    <xf numFmtId="0" fontId="8" fillId="8" borderId="20" xfId="0" applyFont="1" applyFill="1" applyBorder="1" applyAlignment="1">
      <alignment horizontal="center" vertical="center"/>
    </xf>
    <xf numFmtId="0" fontId="8" fillId="8" borderId="8" xfId="0" applyFont="1" applyFill="1" applyBorder="1" applyAlignment="1">
      <alignment horizontal="center" vertical="center" wrapText="1"/>
    </xf>
    <xf numFmtId="0" fontId="8" fillId="8" borderId="24" xfId="0" applyFont="1" applyFill="1" applyBorder="1" applyAlignment="1">
      <alignment horizontal="center" vertical="center" wrapText="1"/>
    </xf>
    <xf numFmtId="0" fontId="8" fillId="8" borderId="30"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8" xfId="0" applyFont="1" applyFill="1" applyBorder="1" applyAlignment="1">
      <alignment horizontal="center" vertical="center" textRotation="90" wrapText="1"/>
    </xf>
    <xf numFmtId="0" fontId="8" fillId="8" borderId="28" xfId="0" applyFont="1" applyFill="1" applyBorder="1" applyAlignment="1">
      <alignment horizontal="center" vertical="center" textRotation="90" wrapText="1"/>
    </xf>
    <xf numFmtId="0" fontId="8" fillId="8" borderId="7" xfId="0" applyFont="1" applyFill="1" applyBorder="1" applyAlignment="1">
      <alignment horizontal="center" vertical="center" textRotation="90" wrapText="1"/>
    </xf>
    <xf numFmtId="0" fontId="8" fillId="8" borderId="10" xfId="0" applyFont="1" applyFill="1" applyBorder="1" applyAlignment="1">
      <alignment horizontal="center" vertical="center" textRotation="90" wrapText="1"/>
    </xf>
    <xf numFmtId="0" fontId="8" fillId="8" borderId="27" xfId="0" applyFont="1" applyFill="1" applyBorder="1" applyAlignment="1">
      <alignment horizontal="center" vertical="center" textRotation="90"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2" xfId="0" applyFont="1" applyBorder="1" applyAlignment="1">
      <alignment horizontal="left" vertical="center" wrapText="1"/>
    </xf>
    <xf numFmtId="0" fontId="13" fillId="0" borderId="7" xfId="0" applyFont="1" applyBorder="1" applyAlignment="1" applyProtection="1">
      <alignment horizontal="center" vertical="center"/>
      <protection hidden="1"/>
    </xf>
    <xf numFmtId="0" fontId="9" fillId="0" borderId="8" xfId="0" applyFont="1" applyBorder="1" applyAlignment="1">
      <alignment horizontal="center" vertical="center" wrapText="1"/>
    </xf>
    <xf numFmtId="0" fontId="14" fillId="0" borderId="7" xfId="0" quotePrefix="1" applyFont="1" applyBorder="1" applyAlignment="1" applyProtection="1">
      <alignment horizontal="center" vertical="center" wrapText="1"/>
      <protection locked="0"/>
    </xf>
    <xf numFmtId="9" fontId="14" fillId="0" borderId="8" xfId="0" applyNumberFormat="1" applyFont="1" applyBorder="1" applyAlignment="1" applyProtection="1">
      <alignment horizontal="center" vertical="center" wrapText="1"/>
      <protection hidden="1"/>
    </xf>
    <xf numFmtId="0" fontId="13" fillId="0" borderId="8" xfId="0" applyFont="1" applyBorder="1" applyAlignment="1" applyProtection="1">
      <alignment horizontal="center" vertical="center"/>
      <protection hidden="1"/>
    </xf>
    <xf numFmtId="0" fontId="8" fillId="0" borderId="8" xfId="0" applyFont="1" applyBorder="1" applyAlignment="1" applyProtection="1">
      <alignment horizontal="center" vertical="center"/>
      <protection hidden="1"/>
    </xf>
  </cellXfs>
  <cellStyles count="5">
    <cellStyle name="Normal" xfId="0" builtinId="0"/>
    <cellStyle name="Normal - Style1 2" xfId="1" xr:uid="{3A8170E2-3CF7-4EF9-9B3E-D29C0150FB2D}"/>
    <cellStyle name="Normal 2" xfId="3" xr:uid="{D3EBCC32-8E8F-47C7-B67C-CE6B4A1BB937}"/>
    <cellStyle name="Normal 2 2" xfId="2" xr:uid="{FE382BDD-CCDB-49C3-935D-BA0A3164582A}"/>
    <cellStyle name="Porcentaje 2" xfId="4" xr:uid="{64715E9D-39DD-4A10-A48F-079B63C9C8E2}"/>
  </cellStyles>
  <dxfs count="732">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theme="5" tint="-0.24994659260841701"/>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C00000"/>
        </patternFill>
      </fill>
    </dxf>
    <dxf>
      <fill>
        <patternFill>
          <bgColor theme="5"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theme="9" tint="-0.24994659260841701"/>
        </patternFill>
      </fill>
    </dxf>
    <dxf>
      <fill>
        <patternFill>
          <bgColor rgb="FFFFFF00"/>
        </patternFill>
      </fill>
    </dxf>
    <dxf>
      <fill>
        <patternFill>
          <bgColor rgb="FFC00000"/>
        </patternFill>
      </fill>
    </dxf>
    <dxf>
      <fill>
        <patternFill>
          <bgColor rgb="FF92D050"/>
        </patternFill>
      </fill>
    </dxf>
    <dxf>
      <fill>
        <patternFill>
          <bgColor rgb="FFC00000"/>
        </patternFill>
      </fill>
    </dxf>
    <dxf>
      <fill>
        <patternFill>
          <bgColor theme="5"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theme="5" tint="-0.24994659260841701"/>
        </patternFill>
      </fill>
    </dxf>
    <dxf>
      <fill>
        <patternFill>
          <bgColor rgb="FFC00000"/>
        </patternFill>
      </fill>
    </dxf>
    <dxf>
      <fill>
        <patternFill>
          <bgColor rgb="FFFFFF00"/>
        </patternFill>
      </fill>
    </dxf>
    <dxf>
      <fill>
        <patternFill>
          <bgColor theme="5" tint="-0.24994659260841701"/>
        </patternFill>
      </fill>
    </dxf>
    <dxf>
      <fill>
        <patternFill>
          <bgColor rgb="FFC00000"/>
        </patternFill>
      </fill>
    </dxf>
    <dxf>
      <fill>
        <patternFill>
          <bgColor rgb="FF92D050"/>
        </patternFill>
      </fill>
    </dxf>
    <dxf>
      <fill>
        <patternFill>
          <bgColor rgb="FFC00000"/>
        </patternFill>
      </fill>
    </dxf>
    <dxf>
      <fill>
        <patternFill>
          <bgColor theme="5"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theme="5" tint="-0.24994659260841701"/>
        </patternFill>
      </fill>
    </dxf>
    <dxf>
      <fill>
        <patternFill>
          <bgColor rgb="FFC00000"/>
        </patternFill>
      </fill>
    </dxf>
    <dxf>
      <fill>
        <patternFill>
          <bgColor rgb="FF92D050"/>
        </patternFill>
      </fill>
    </dxf>
    <dxf>
      <fill>
        <patternFill>
          <bgColor rgb="FFFFFF00"/>
        </patternFill>
      </fill>
    </dxf>
    <dxf>
      <fill>
        <patternFill>
          <bgColor theme="5"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theme="5" tint="-0.24994659260841701"/>
        </patternFill>
      </fill>
    </dxf>
    <dxf>
      <fill>
        <patternFill>
          <bgColor rgb="FFC00000"/>
        </patternFill>
      </fill>
    </dxf>
    <dxf>
      <fill>
        <patternFill>
          <bgColor theme="5"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5" tint="-0.24994659260841701"/>
        </patternFill>
      </fill>
    </dxf>
    <dxf>
      <fill>
        <patternFill>
          <bgColor rgb="FFC00000"/>
        </patternFill>
      </fill>
    </dxf>
    <dxf>
      <fill>
        <patternFill>
          <bgColor rgb="FF92D050"/>
        </patternFill>
      </fill>
    </dxf>
    <dxf>
      <fill>
        <patternFill>
          <bgColor rgb="FFC00000"/>
        </patternFill>
      </fill>
    </dxf>
    <dxf>
      <fill>
        <patternFill>
          <bgColor theme="5" tint="-0.24994659260841701"/>
        </patternFill>
      </fill>
    </dxf>
    <dxf>
      <fill>
        <patternFill>
          <bgColor rgb="FFFFFF00"/>
        </patternFill>
      </fill>
    </dxf>
    <dxf>
      <fill>
        <patternFill>
          <bgColor theme="5" tint="-0.24994659260841701"/>
        </patternFill>
      </fill>
    </dxf>
    <dxf>
      <fill>
        <patternFill>
          <bgColor rgb="FFFFFF00"/>
        </patternFill>
      </fill>
    </dxf>
    <dxf>
      <fill>
        <patternFill>
          <bgColor rgb="FFC00000"/>
        </patternFill>
      </fill>
    </dxf>
    <dxf>
      <fill>
        <patternFill>
          <bgColor rgb="FF92D050"/>
        </patternFill>
      </fill>
    </dxf>
    <dxf>
      <fill>
        <patternFill>
          <bgColor rgb="FF92D050"/>
        </patternFill>
      </fill>
    </dxf>
    <dxf>
      <fill>
        <patternFill>
          <bgColor theme="9" tint="-0.24994659260841701"/>
        </patternFill>
      </fill>
    </dxf>
    <dxf>
      <fill>
        <patternFill>
          <bgColor rgb="FFFFFF00"/>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FFFF0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theme="5" tint="-0.24994659260841701"/>
        </patternFill>
      </fill>
    </dxf>
    <dxf>
      <fill>
        <patternFill>
          <bgColor rgb="FFFFFF00"/>
        </patternFill>
      </fill>
    </dxf>
    <dxf>
      <fill>
        <patternFill>
          <bgColor rgb="FFC00000"/>
        </patternFill>
      </fill>
    </dxf>
    <dxf>
      <fill>
        <patternFill>
          <bgColor theme="5" tint="-0.24994659260841701"/>
        </patternFill>
      </fill>
    </dxf>
    <dxf>
      <fill>
        <patternFill>
          <bgColor rgb="FF92D050"/>
        </patternFill>
      </fill>
    </dxf>
    <dxf>
      <fill>
        <patternFill>
          <bgColor rgb="FFC00000"/>
        </patternFill>
      </fill>
    </dxf>
    <dxf>
      <fill>
        <patternFill>
          <bgColor theme="5" tint="-0.24994659260841701"/>
        </patternFill>
      </fill>
    </dxf>
    <dxf>
      <fill>
        <patternFill>
          <bgColor rgb="FFFFFF00"/>
        </patternFill>
      </fill>
    </dxf>
    <dxf>
      <fill>
        <patternFill>
          <bgColor rgb="FF92D050"/>
        </patternFill>
      </fill>
    </dxf>
    <dxf>
      <fill>
        <patternFill>
          <bgColor rgb="FFC00000"/>
        </patternFill>
      </fill>
    </dxf>
    <dxf>
      <fill>
        <patternFill>
          <bgColor theme="5" tint="-0.24994659260841701"/>
        </patternFill>
      </fill>
    </dxf>
    <dxf>
      <fill>
        <patternFill>
          <bgColor rgb="FFFFFF00"/>
        </patternFill>
      </fill>
    </dxf>
    <dxf>
      <fill>
        <patternFill>
          <bgColor rgb="FF92D050"/>
        </patternFill>
      </fill>
    </dxf>
    <dxf>
      <fill>
        <patternFill>
          <bgColor rgb="FFC00000"/>
        </patternFill>
      </fill>
    </dxf>
    <dxf>
      <fill>
        <patternFill>
          <bgColor theme="5" tint="-0.24994659260841701"/>
        </patternFill>
      </fill>
    </dxf>
    <dxf>
      <fill>
        <patternFill>
          <bgColor rgb="FF92D050"/>
        </patternFill>
      </fill>
    </dxf>
    <dxf>
      <fill>
        <patternFill>
          <bgColor rgb="FFFFFF00"/>
        </patternFill>
      </fill>
    </dxf>
    <dxf>
      <fill>
        <patternFill>
          <bgColor theme="5" tint="-0.24994659260841701"/>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theme="5"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5"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theme="5" tint="-0.24994659260841701"/>
        </patternFill>
      </fill>
    </dxf>
    <dxf>
      <fill>
        <patternFill>
          <bgColor rgb="FFFFFF00"/>
        </patternFill>
      </fill>
    </dxf>
    <dxf>
      <fill>
        <patternFill>
          <bgColor rgb="FFC00000"/>
        </patternFill>
      </fill>
    </dxf>
    <dxf>
      <fill>
        <patternFill>
          <bgColor theme="5"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theme="5" tint="-0.24994659260841701"/>
        </patternFill>
      </fill>
    </dxf>
    <dxf>
      <fill>
        <patternFill>
          <bgColor rgb="FFC00000"/>
        </patternFill>
      </fill>
    </dxf>
    <dxf>
      <fill>
        <patternFill>
          <bgColor rgb="FF92D05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FFFF00"/>
        </patternFill>
      </fill>
    </dxf>
    <dxf>
      <fill>
        <patternFill>
          <bgColor rgb="FFC00000"/>
        </patternFill>
      </fill>
    </dxf>
    <dxf>
      <fill>
        <patternFill>
          <bgColor theme="5" tint="-0.24994659260841701"/>
        </patternFill>
      </fill>
    </dxf>
    <dxf>
      <fill>
        <patternFill>
          <bgColor rgb="FF92D050"/>
        </patternFill>
      </fill>
    </dxf>
    <dxf>
      <fill>
        <patternFill>
          <bgColor theme="5" tint="-0.24994659260841701"/>
        </patternFill>
      </fill>
    </dxf>
    <dxf>
      <fill>
        <patternFill>
          <bgColor rgb="FFC00000"/>
        </patternFill>
      </fill>
    </dxf>
    <dxf>
      <fill>
        <patternFill>
          <bgColor rgb="FF92D050"/>
        </patternFill>
      </fill>
    </dxf>
    <dxf>
      <fill>
        <patternFill>
          <bgColor rgb="FFFFFF00"/>
        </patternFill>
      </fill>
    </dxf>
    <dxf>
      <fill>
        <patternFill>
          <bgColor rgb="FFFFFF00"/>
        </patternFill>
      </fill>
    </dxf>
    <dxf>
      <fill>
        <patternFill>
          <bgColor theme="5" tint="-0.24994659260841701"/>
        </patternFill>
      </fill>
    </dxf>
    <dxf>
      <fill>
        <patternFill>
          <bgColor rgb="FFC000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theme="5"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FFFF00"/>
        </patternFill>
      </fill>
    </dxf>
    <dxf>
      <fill>
        <patternFill>
          <bgColor rgb="FF92D050"/>
        </patternFill>
      </fill>
    </dxf>
    <dxf>
      <fill>
        <patternFill>
          <bgColor theme="5"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5" tint="-0.24994659260841701"/>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5"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theme="5" tint="-0.24994659260841701"/>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theme="5" tint="-0.24994659260841701"/>
        </patternFill>
      </fill>
    </dxf>
    <dxf>
      <fill>
        <patternFill>
          <bgColor rgb="FFFFFF00"/>
        </patternFill>
      </fill>
    </dxf>
    <dxf>
      <fill>
        <patternFill>
          <bgColor rgb="FFC000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FF0000"/>
        </patternFill>
      </fill>
    </dxf>
    <dxf>
      <fill>
        <patternFill>
          <bgColor rgb="FFFFFF66"/>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FF66"/>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00B05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s>
  <tableStyles count="1" defaultTableStyle="TableStyleMedium2" defaultPivotStyle="PivotStyleLight16">
    <tableStyle name="Invisible" pivot="0" table="0" count="0" xr9:uid="{DC7BAD3D-A41E-4D71-899D-467A81EB176F}"/>
  </tableStyles>
  <colors>
    <mruColors>
      <color rgb="FFEB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ndres.segura\AppData\Local\Microsoft\Windows\INetCache\Content.Outlook\X192TTMI\Copia%20de%20MIR%20GGT%202025%20V7.xlsx" TargetMode="External"/><Relationship Id="rId1" Type="http://schemas.openxmlformats.org/officeDocument/2006/relationships/externalLinkPath" Target="file:///C:\Users\andres.segura\AppData\Local\Microsoft\Windows\INetCache\Content.Outlook\X192TTMI\Copia%20de%20MIR%20GGT%202025%20V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uctivo"/>
      <sheetName val="Mapa final"/>
      <sheetName val="Seguimiento"/>
      <sheetName val="Matriz Calor Inherente"/>
      <sheetName val="Matriz Calor Residual"/>
      <sheetName val="Tabla probabilidad"/>
      <sheetName val="Tabla Impacto"/>
      <sheetName val="Tabla Valoración controles"/>
      <sheetName val="Opciones Tratamiento"/>
      <sheetName val="Criterios Riesgos de Corrupción"/>
      <sheetName val="Hoja1"/>
    </sheetNames>
    <sheetDataSet>
      <sheetData sheetId="0"/>
      <sheetData sheetId="1"/>
      <sheetData sheetId="2"/>
      <sheetData sheetId="3"/>
      <sheetData sheetId="4"/>
      <sheetData sheetId="5"/>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Maria Berenice Parra Parraga" id="{40C0F9E1-65DE-452C-9D30-1932401E7B2B}" userId="S::maria.parra@unp.gov.co::84470d47-003b-42df-8872-362e9d95d533"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356" dT="2023-11-07T19:15:47.10" personId="{40C0F9E1-65DE-452C-9D30-1932401E7B2B}" id="{BCAF8200-F9F8-4128-9DDE-4D6FCBFC88ED}">
    <text>Numero de  actualizaciones realizadas de enero a octubre 1430	1441	1458	1426	1443	1422	1411	1384	1439	1460
Total 14314</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D7C45-9B88-4252-A27F-9DD86D24A4D6}">
  <sheetPr>
    <pageSetUpPr fitToPage="1"/>
  </sheetPr>
  <dimension ref="B5:G24"/>
  <sheetViews>
    <sheetView zoomScaleNormal="100" workbookViewId="0">
      <selection activeCell="L11" sqref="L11"/>
    </sheetView>
  </sheetViews>
  <sheetFormatPr baseColWidth="10" defaultRowHeight="15" x14ac:dyDescent="0.25"/>
  <cols>
    <col min="2" max="2" width="26.28515625" customWidth="1"/>
    <col min="3" max="3" width="44.140625" bestFit="1" customWidth="1"/>
    <col min="4" max="4" width="13" customWidth="1"/>
    <col min="5" max="5" width="15" customWidth="1"/>
    <col min="6" max="6" width="11.7109375" customWidth="1"/>
  </cols>
  <sheetData>
    <row r="5" spans="2:7" ht="30" customHeight="1" x14ac:dyDescent="0.25">
      <c r="B5" s="2" t="s">
        <v>68</v>
      </c>
      <c r="C5" s="2" t="s">
        <v>67</v>
      </c>
      <c r="D5" s="3" t="s">
        <v>79</v>
      </c>
      <c r="E5" s="3" t="s">
        <v>66</v>
      </c>
      <c r="F5" s="3" t="s">
        <v>65</v>
      </c>
      <c r="G5" s="3" t="s">
        <v>64</v>
      </c>
    </row>
    <row r="6" spans="2:7" x14ac:dyDescent="0.25">
      <c r="B6" s="196" t="s">
        <v>69</v>
      </c>
      <c r="C6" s="4" t="s">
        <v>20</v>
      </c>
      <c r="D6" s="11">
        <v>4</v>
      </c>
      <c r="E6" s="11">
        <v>1</v>
      </c>
      <c r="F6" s="11"/>
      <c r="G6" s="11">
        <v>5</v>
      </c>
    </row>
    <row r="7" spans="2:7" x14ac:dyDescent="0.25">
      <c r="B7" s="197"/>
      <c r="C7" s="4" t="s">
        <v>21</v>
      </c>
      <c r="D7" s="11">
        <v>2</v>
      </c>
      <c r="E7" s="11"/>
      <c r="F7" s="11">
        <v>1</v>
      </c>
      <c r="G7" s="11">
        <v>3</v>
      </c>
    </row>
    <row r="8" spans="2:7" x14ac:dyDescent="0.25">
      <c r="B8" s="197"/>
      <c r="C8" s="4" t="s">
        <v>78</v>
      </c>
      <c r="D8" s="11">
        <v>2</v>
      </c>
      <c r="E8" s="11"/>
      <c r="F8" s="11"/>
      <c r="G8" s="11">
        <v>2</v>
      </c>
    </row>
    <row r="9" spans="2:7" x14ac:dyDescent="0.25">
      <c r="B9" s="197"/>
      <c r="C9" s="4" t="s">
        <v>73</v>
      </c>
      <c r="D9" s="11">
        <v>3</v>
      </c>
      <c r="E9" s="11"/>
      <c r="F9" s="11">
        <v>1</v>
      </c>
      <c r="G9" s="11">
        <v>4</v>
      </c>
    </row>
    <row r="10" spans="2:7" x14ac:dyDescent="0.25">
      <c r="B10" s="197"/>
      <c r="C10" s="4" t="s">
        <v>22</v>
      </c>
      <c r="D10" s="11">
        <v>5</v>
      </c>
      <c r="E10" s="11"/>
      <c r="F10" s="11"/>
      <c r="G10" s="11">
        <v>5</v>
      </c>
    </row>
    <row r="11" spans="2:7" x14ac:dyDescent="0.25">
      <c r="B11" s="198" t="s">
        <v>70</v>
      </c>
      <c r="C11" s="5" t="s">
        <v>23</v>
      </c>
      <c r="D11" s="10">
        <v>2</v>
      </c>
      <c r="E11" s="10">
        <v>1</v>
      </c>
      <c r="F11" s="10"/>
      <c r="G11" s="10">
        <v>3</v>
      </c>
    </row>
    <row r="12" spans="2:7" x14ac:dyDescent="0.25">
      <c r="B12" s="198"/>
      <c r="C12" s="5" t="s">
        <v>30</v>
      </c>
      <c r="D12" s="10">
        <v>7</v>
      </c>
      <c r="E12" s="10">
        <v>1</v>
      </c>
      <c r="F12" s="10">
        <v>2</v>
      </c>
      <c r="G12" s="10">
        <v>10</v>
      </c>
    </row>
    <row r="13" spans="2:7" x14ac:dyDescent="0.25">
      <c r="B13" s="198"/>
      <c r="C13" s="5" t="s">
        <v>36</v>
      </c>
      <c r="D13" s="10">
        <v>1</v>
      </c>
      <c r="E13" s="10">
        <v>3</v>
      </c>
      <c r="F13" s="10"/>
      <c r="G13" s="10">
        <v>4</v>
      </c>
    </row>
    <row r="14" spans="2:7" x14ac:dyDescent="0.25">
      <c r="B14" s="198"/>
      <c r="C14" s="5" t="s">
        <v>35</v>
      </c>
      <c r="D14" s="10">
        <v>1</v>
      </c>
      <c r="E14" s="10">
        <v>1</v>
      </c>
      <c r="F14" s="10"/>
      <c r="G14" s="10">
        <v>2</v>
      </c>
    </row>
    <row r="15" spans="2:7" x14ac:dyDescent="0.25">
      <c r="B15" s="199" t="s">
        <v>71</v>
      </c>
      <c r="C15" s="6" t="s">
        <v>48</v>
      </c>
      <c r="D15" s="9">
        <v>2</v>
      </c>
      <c r="E15" s="9">
        <v>1</v>
      </c>
      <c r="F15" s="9"/>
      <c r="G15" s="9">
        <v>3</v>
      </c>
    </row>
    <row r="16" spans="2:7" x14ac:dyDescent="0.25">
      <c r="B16" s="199"/>
      <c r="C16" s="6" t="s">
        <v>54</v>
      </c>
      <c r="D16" s="9">
        <v>2</v>
      </c>
      <c r="E16" s="9"/>
      <c r="F16" s="9"/>
      <c r="G16" s="9">
        <v>2</v>
      </c>
    </row>
    <row r="17" spans="2:7" x14ac:dyDescent="0.25">
      <c r="B17" s="199"/>
      <c r="C17" s="6" t="s">
        <v>38</v>
      </c>
      <c r="D17" s="9">
        <v>1</v>
      </c>
      <c r="E17" s="9">
        <v>1</v>
      </c>
      <c r="F17" s="9"/>
      <c r="G17" s="9">
        <v>2</v>
      </c>
    </row>
    <row r="18" spans="2:7" x14ac:dyDescent="0.25">
      <c r="B18" s="199"/>
      <c r="C18" s="6" t="s">
        <v>39</v>
      </c>
      <c r="D18" s="9"/>
      <c r="E18" s="9">
        <v>1</v>
      </c>
      <c r="F18" s="9">
        <v>5</v>
      </c>
      <c r="G18" s="9">
        <v>6</v>
      </c>
    </row>
    <row r="19" spans="2:7" x14ac:dyDescent="0.25">
      <c r="B19" s="199"/>
      <c r="C19" s="6" t="s">
        <v>61</v>
      </c>
      <c r="D19" s="9"/>
      <c r="E19" s="9"/>
      <c r="F19" s="9">
        <v>2</v>
      </c>
      <c r="G19" s="9">
        <v>2</v>
      </c>
    </row>
    <row r="20" spans="2:7" x14ac:dyDescent="0.25">
      <c r="B20" s="199"/>
      <c r="C20" s="6" t="s">
        <v>288</v>
      </c>
      <c r="D20" s="9">
        <v>2</v>
      </c>
      <c r="E20" s="9">
        <v>1</v>
      </c>
      <c r="F20" s="9">
        <v>1</v>
      </c>
      <c r="G20" s="9">
        <v>4</v>
      </c>
    </row>
    <row r="21" spans="2:7" x14ac:dyDescent="0.25">
      <c r="B21" s="199"/>
      <c r="C21" s="6" t="s">
        <v>62</v>
      </c>
      <c r="D21" s="9">
        <v>4</v>
      </c>
      <c r="E21" s="9">
        <v>1</v>
      </c>
      <c r="F21" s="9"/>
      <c r="G21" s="9">
        <v>5</v>
      </c>
    </row>
    <row r="22" spans="2:7" x14ac:dyDescent="0.25">
      <c r="B22" s="200" t="s">
        <v>72</v>
      </c>
      <c r="C22" s="7" t="s">
        <v>47</v>
      </c>
      <c r="D22" s="8">
        <v>1</v>
      </c>
      <c r="E22" s="8">
        <v>1</v>
      </c>
      <c r="F22" s="8"/>
      <c r="G22" s="8">
        <v>2</v>
      </c>
    </row>
    <row r="23" spans="2:7" x14ac:dyDescent="0.25">
      <c r="B23" s="201"/>
      <c r="C23" s="7" t="s">
        <v>46</v>
      </c>
      <c r="D23" s="8">
        <v>4</v>
      </c>
      <c r="E23" s="8">
        <v>1</v>
      </c>
      <c r="F23" s="8"/>
      <c r="G23" s="8">
        <v>5</v>
      </c>
    </row>
    <row r="24" spans="2:7" x14ac:dyDescent="0.25">
      <c r="B24" s="202" t="s">
        <v>63</v>
      </c>
      <c r="C24" s="202"/>
      <c r="D24" s="1">
        <v>43</v>
      </c>
      <c r="E24" s="1">
        <v>14</v>
      </c>
      <c r="F24" s="1">
        <v>12</v>
      </c>
      <c r="G24" s="1">
        <v>69</v>
      </c>
    </row>
  </sheetData>
  <mergeCells count="5">
    <mergeCell ref="B6:B10"/>
    <mergeCell ref="B11:B14"/>
    <mergeCell ref="B15:B21"/>
    <mergeCell ref="B22:B23"/>
    <mergeCell ref="B24:C24"/>
  </mergeCells>
  <pageMargins left="1" right="1" top="1" bottom="1" header="0.5" footer="0.5"/>
  <pageSetup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D72B0-1781-4F6C-8F3E-B987355E3382}">
  <sheetPr>
    <tabColor rgb="FF002060"/>
    <pageSetUpPr fitToPage="1"/>
  </sheetPr>
  <dimension ref="A1:BS405"/>
  <sheetViews>
    <sheetView tabSelected="1" topLeftCell="N46" zoomScale="50" zoomScaleNormal="50" zoomScaleSheetLayoutView="70" workbookViewId="0">
      <selection activeCell="R50" sqref="R50:R52"/>
    </sheetView>
  </sheetViews>
  <sheetFormatPr baseColWidth="10" defaultRowHeight="30.75" x14ac:dyDescent="0.25"/>
  <cols>
    <col min="1" max="1" width="37" style="168" customWidth="1"/>
    <col min="2" max="2" width="8" style="168" customWidth="1"/>
    <col min="3" max="3" width="28.5703125" style="168" customWidth="1"/>
    <col min="4" max="4" width="39.42578125" style="168" customWidth="1"/>
    <col min="5" max="5" width="51.7109375" style="168" customWidth="1"/>
    <col min="6" max="6" width="53.85546875" style="13" customWidth="1"/>
    <col min="7" max="7" width="32.42578125" style="13" customWidth="1"/>
    <col min="8" max="8" width="32.7109375" style="168" customWidth="1"/>
    <col min="9" max="9" width="17.85546875" style="13" customWidth="1"/>
    <col min="10" max="10" width="19.85546875" style="13" customWidth="1"/>
    <col min="11" max="11" width="12.42578125" style="13" customWidth="1"/>
    <col min="12" max="12" width="27.28515625" style="13" customWidth="1"/>
    <col min="13" max="13" width="30.5703125" style="13" customWidth="1"/>
    <col min="14" max="14" width="30.85546875" style="13" customWidth="1"/>
    <col min="15" max="15" width="16.42578125" style="13" customWidth="1"/>
    <col min="16" max="16" width="25.42578125" style="13" customWidth="1"/>
    <col min="17" max="17" width="5.85546875" style="168" customWidth="1"/>
    <col min="18" max="18" width="149.28515625" style="13" customWidth="1"/>
    <col min="19" max="19" width="28" style="13" customWidth="1"/>
    <col min="20" max="20" width="9" style="13" customWidth="1"/>
    <col min="21" max="21" width="8.28515625" style="13" customWidth="1"/>
    <col min="22" max="22" width="10.7109375" style="13" customWidth="1"/>
    <col min="23" max="25" width="11.140625" style="13" customWidth="1"/>
    <col min="26" max="26" width="9.5703125" style="13" customWidth="1"/>
    <col min="27" max="27" width="8.85546875" style="13" customWidth="1"/>
    <col min="28" max="28" width="11.85546875" style="13" customWidth="1"/>
    <col min="29" max="29" width="7.5703125" style="13" customWidth="1"/>
    <col min="30" max="36" width="14.85546875" style="13" customWidth="1"/>
    <col min="37" max="37" width="80.140625" style="13" customWidth="1"/>
    <col min="38" max="38" width="37.5703125" style="169" customWidth="1"/>
    <col min="39" max="39" width="38.28515625" style="13" customWidth="1"/>
    <col min="40" max="16384" width="11.42578125" style="13"/>
  </cols>
  <sheetData>
    <row r="1" spans="1:71" ht="16.5" customHeight="1" x14ac:dyDescent="0.25">
      <c r="A1" s="338" t="s">
        <v>436</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c r="AK1" s="339"/>
      <c r="AL1" s="339"/>
      <c r="AM1" s="340"/>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row>
    <row r="2" spans="1:71" ht="24" customHeight="1" thickBot="1" x14ac:dyDescent="0.3">
      <c r="A2" s="341"/>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3"/>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1:71" ht="31.5" thickBot="1" x14ac:dyDescent="0.3">
      <c r="A3" s="14"/>
      <c r="B3" s="14"/>
      <c r="C3" s="15"/>
      <c r="D3" s="14"/>
      <c r="E3" s="14"/>
      <c r="F3" s="12"/>
      <c r="G3" s="12"/>
      <c r="H3" s="14"/>
      <c r="I3" s="12"/>
      <c r="J3" s="12"/>
      <c r="K3" s="12"/>
      <c r="L3" s="12"/>
      <c r="M3" s="12"/>
      <c r="N3" s="12"/>
      <c r="O3" s="12"/>
      <c r="P3" s="12"/>
      <c r="Q3" s="14"/>
      <c r="R3" s="12"/>
      <c r="S3" s="12"/>
      <c r="T3" s="12"/>
      <c r="U3" s="12"/>
      <c r="V3" s="12"/>
      <c r="W3" s="12"/>
      <c r="X3" s="12"/>
      <c r="Y3" s="12"/>
      <c r="Z3" s="12"/>
      <c r="AA3" s="12"/>
      <c r="AB3" s="12"/>
      <c r="AC3" s="12"/>
      <c r="AD3" s="12"/>
      <c r="AE3" s="12"/>
      <c r="AF3" s="12"/>
      <c r="AG3" s="12"/>
      <c r="AH3" s="12"/>
      <c r="AI3" s="12"/>
      <c r="AJ3" s="12"/>
      <c r="AK3" s="12"/>
      <c r="AL3" s="16"/>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1:71" x14ac:dyDescent="0.25">
      <c r="A4" s="364" t="s">
        <v>80</v>
      </c>
      <c r="B4" s="356"/>
      <c r="C4" s="356"/>
      <c r="D4" s="356"/>
      <c r="E4" s="356"/>
      <c r="F4" s="356"/>
      <c r="G4" s="356"/>
      <c r="H4" s="356"/>
      <c r="I4" s="365"/>
      <c r="J4" s="355" t="s">
        <v>81</v>
      </c>
      <c r="K4" s="356"/>
      <c r="L4" s="356"/>
      <c r="M4" s="356"/>
      <c r="N4" s="356"/>
      <c r="O4" s="356"/>
      <c r="P4" s="365"/>
      <c r="Q4" s="355" t="s">
        <v>82</v>
      </c>
      <c r="R4" s="356"/>
      <c r="S4" s="356"/>
      <c r="T4" s="356"/>
      <c r="U4" s="356"/>
      <c r="V4" s="356"/>
      <c r="W4" s="356"/>
      <c r="X4" s="356"/>
      <c r="Y4" s="356"/>
      <c r="Z4" s="356"/>
      <c r="AA4" s="356"/>
      <c r="AB4" s="356"/>
      <c r="AC4" s="365"/>
      <c r="AD4" s="355" t="s">
        <v>83</v>
      </c>
      <c r="AE4" s="356"/>
      <c r="AF4" s="356"/>
      <c r="AG4" s="356"/>
      <c r="AH4" s="356"/>
      <c r="AI4" s="356"/>
      <c r="AJ4" s="365"/>
      <c r="AK4" s="355" t="s">
        <v>84</v>
      </c>
      <c r="AL4" s="356"/>
      <c r="AM4" s="357"/>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1:71" ht="26.25" customHeight="1" x14ac:dyDescent="0.25">
      <c r="A5" s="358" t="s">
        <v>5</v>
      </c>
      <c r="B5" s="344" t="s">
        <v>19</v>
      </c>
      <c r="C5" s="361" t="s">
        <v>85</v>
      </c>
      <c r="D5" s="353" t="s">
        <v>86</v>
      </c>
      <c r="E5" s="353" t="s">
        <v>87</v>
      </c>
      <c r="F5" s="363" t="s">
        <v>0</v>
      </c>
      <c r="G5" s="347" t="s">
        <v>1</v>
      </c>
      <c r="H5" s="347" t="s">
        <v>88</v>
      </c>
      <c r="I5" s="353" t="s">
        <v>89</v>
      </c>
      <c r="J5" s="348" t="s">
        <v>90</v>
      </c>
      <c r="K5" s="352" t="s">
        <v>91</v>
      </c>
      <c r="L5" s="347" t="s">
        <v>92</v>
      </c>
      <c r="M5" s="347" t="s">
        <v>93</v>
      </c>
      <c r="N5" s="350" t="s">
        <v>94</v>
      </c>
      <c r="O5" s="352" t="s">
        <v>91</v>
      </c>
      <c r="P5" s="353" t="s">
        <v>95</v>
      </c>
      <c r="Q5" s="374" t="s">
        <v>2</v>
      </c>
      <c r="R5" s="366" t="s">
        <v>3</v>
      </c>
      <c r="S5" s="347" t="s">
        <v>96</v>
      </c>
      <c r="T5" s="366" t="s">
        <v>97</v>
      </c>
      <c r="U5" s="366"/>
      <c r="V5" s="366"/>
      <c r="W5" s="366"/>
      <c r="X5" s="366"/>
      <c r="Y5" s="366"/>
      <c r="Z5" s="366"/>
      <c r="AA5" s="366"/>
      <c r="AB5" s="366"/>
      <c r="AC5" s="366"/>
      <c r="AD5" s="372" t="s">
        <v>98</v>
      </c>
      <c r="AE5" s="372" t="s">
        <v>99</v>
      </c>
      <c r="AF5" s="372" t="s">
        <v>91</v>
      </c>
      <c r="AG5" s="372" t="s">
        <v>100</v>
      </c>
      <c r="AH5" s="372" t="s">
        <v>91</v>
      </c>
      <c r="AI5" s="372" t="s">
        <v>101</v>
      </c>
      <c r="AJ5" s="374" t="s">
        <v>102</v>
      </c>
      <c r="AK5" s="366" t="s">
        <v>103</v>
      </c>
      <c r="AL5" s="366" t="s">
        <v>104</v>
      </c>
      <c r="AM5" s="367" t="s">
        <v>105</v>
      </c>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1:71" ht="115.5" customHeight="1" x14ac:dyDescent="0.25">
      <c r="A6" s="359"/>
      <c r="B6" s="345"/>
      <c r="C6" s="361"/>
      <c r="D6" s="353"/>
      <c r="E6" s="353"/>
      <c r="F6" s="363"/>
      <c r="G6" s="348"/>
      <c r="H6" s="348"/>
      <c r="I6" s="353"/>
      <c r="J6" s="348"/>
      <c r="K6" s="352"/>
      <c r="L6" s="348"/>
      <c r="M6" s="348"/>
      <c r="N6" s="350"/>
      <c r="O6" s="352"/>
      <c r="P6" s="353"/>
      <c r="Q6" s="375"/>
      <c r="R6" s="366"/>
      <c r="S6" s="348"/>
      <c r="T6" s="369" t="s">
        <v>106</v>
      </c>
      <c r="U6" s="370"/>
      <c r="V6" s="371"/>
      <c r="W6" s="369" t="s">
        <v>107</v>
      </c>
      <c r="X6" s="370"/>
      <c r="Y6" s="371"/>
      <c r="Z6" s="369" t="s">
        <v>108</v>
      </c>
      <c r="AA6" s="370"/>
      <c r="AB6" s="370"/>
      <c r="AC6" s="371"/>
      <c r="AD6" s="372"/>
      <c r="AE6" s="372"/>
      <c r="AF6" s="372"/>
      <c r="AG6" s="372"/>
      <c r="AH6" s="372"/>
      <c r="AI6" s="372"/>
      <c r="AJ6" s="375"/>
      <c r="AK6" s="366"/>
      <c r="AL6" s="366"/>
      <c r="AM6" s="367"/>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row>
    <row r="7" spans="1:71" s="19" customFormat="1" ht="207" customHeight="1" thickBot="1" x14ac:dyDescent="0.3">
      <c r="A7" s="360"/>
      <c r="B7" s="346"/>
      <c r="C7" s="362"/>
      <c r="D7" s="354"/>
      <c r="E7" s="354"/>
      <c r="F7" s="362"/>
      <c r="G7" s="349"/>
      <c r="H7" s="349"/>
      <c r="I7" s="354"/>
      <c r="J7" s="349"/>
      <c r="K7" s="351"/>
      <c r="L7" s="349"/>
      <c r="M7" s="349"/>
      <c r="N7" s="351"/>
      <c r="O7" s="351"/>
      <c r="P7" s="354"/>
      <c r="Q7" s="376"/>
      <c r="R7" s="354"/>
      <c r="S7" s="349"/>
      <c r="T7" s="17" t="s">
        <v>109</v>
      </c>
      <c r="U7" s="17" t="s">
        <v>110</v>
      </c>
      <c r="V7" s="17" t="s">
        <v>111</v>
      </c>
      <c r="W7" s="17" t="s">
        <v>112</v>
      </c>
      <c r="X7" s="17" t="s">
        <v>113</v>
      </c>
      <c r="Y7" s="17" t="s">
        <v>114</v>
      </c>
      <c r="Z7" s="17" t="s">
        <v>112</v>
      </c>
      <c r="AA7" s="17" t="s">
        <v>113</v>
      </c>
      <c r="AB7" s="17" t="s">
        <v>114</v>
      </c>
      <c r="AC7" s="17" t="s">
        <v>115</v>
      </c>
      <c r="AD7" s="373"/>
      <c r="AE7" s="373"/>
      <c r="AF7" s="373"/>
      <c r="AG7" s="373"/>
      <c r="AH7" s="373"/>
      <c r="AI7" s="373"/>
      <c r="AJ7" s="376"/>
      <c r="AK7" s="354"/>
      <c r="AL7" s="354"/>
      <c r="AM7" s="36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row>
    <row r="8" spans="1:71" ht="212.25" customHeight="1" x14ac:dyDescent="0.25">
      <c r="A8" s="224" t="s">
        <v>197</v>
      </c>
      <c r="B8" s="271">
        <v>1</v>
      </c>
      <c r="C8" s="262" t="s">
        <v>116</v>
      </c>
      <c r="D8" s="262" t="s">
        <v>117</v>
      </c>
      <c r="E8" s="262" t="s">
        <v>297</v>
      </c>
      <c r="F8" s="262" t="s">
        <v>4</v>
      </c>
      <c r="G8" s="262" t="s">
        <v>5</v>
      </c>
      <c r="H8" s="262" t="s">
        <v>190</v>
      </c>
      <c r="I8" s="276">
        <v>4</v>
      </c>
      <c r="J8" s="304" t="s">
        <v>163</v>
      </c>
      <c r="K8" s="303">
        <v>0.4</v>
      </c>
      <c r="L8" s="309" t="s">
        <v>118</v>
      </c>
      <c r="M8" s="303" t="s">
        <v>118</v>
      </c>
      <c r="N8" s="304" t="s">
        <v>156</v>
      </c>
      <c r="O8" s="303">
        <v>0.6</v>
      </c>
      <c r="P8" s="221" t="s">
        <v>156</v>
      </c>
      <c r="Q8" s="20">
        <v>1</v>
      </c>
      <c r="R8" s="21" t="s">
        <v>6</v>
      </c>
      <c r="S8" s="22" t="s">
        <v>157</v>
      </c>
      <c r="T8" s="23" t="s">
        <v>119</v>
      </c>
      <c r="U8" s="23" t="s">
        <v>120</v>
      </c>
      <c r="V8" s="24" t="s">
        <v>161</v>
      </c>
      <c r="W8" s="23" t="s">
        <v>121</v>
      </c>
      <c r="X8" s="23" t="s">
        <v>122</v>
      </c>
      <c r="Y8" s="23" t="s">
        <v>123</v>
      </c>
      <c r="Z8" s="23"/>
      <c r="AA8" s="23"/>
      <c r="AB8" s="25"/>
      <c r="AC8" s="23"/>
      <c r="AD8" s="26">
        <v>0.24</v>
      </c>
      <c r="AE8" s="27" t="s">
        <v>163</v>
      </c>
      <c r="AF8" s="28">
        <v>0.24</v>
      </c>
      <c r="AG8" s="27" t="s">
        <v>156</v>
      </c>
      <c r="AH8" s="28">
        <v>0.6</v>
      </c>
      <c r="AI8" s="29" t="s">
        <v>156</v>
      </c>
      <c r="AJ8" s="30" t="s">
        <v>124</v>
      </c>
      <c r="AK8" s="31"/>
      <c r="AL8" s="31"/>
      <c r="AM8" s="3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row>
    <row r="9" spans="1:71" ht="187.5" customHeight="1" x14ac:dyDescent="0.25">
      <c r="A9" s="225"/>
      <c r="B9" s="265"/>
      <c r="C9" s="231"/>
      <c r="D9" s="231"/>
      <c r="E9" s="231"/>
      <c r="F9" s="231"/>
      <c r="G9" s="231"/>
      <c r="H9" s="231"/>
      <c r="I9" s="277"/>
      <c r="J9" s="269"/>
      <c r="K9" s="219"/>
      <c r="L9" s="294"/>
      <c r="M9" s="219">
        <v>0</v>
      </c>
      <c r="N9" s="269"/>
      <c r="O9" s="219"/>
      <c r="P9" s="222"/>
      <c r="Q9" s="33">
        <v>2</v>
      </c>
      <c r="R9" s="34" t="s">
        <v>298</v>
      </c>
      <c r="S9" s="35" t="s">
        <v>157</v>
      </c>
      <c r="T9" s="36" t="s">
        <v>119</v>
      </c>
      <c r="U9" s="36" t="s">
        <v>120</v>
      </c>
      <c r="V9" s="37" t="s">
        <v>161</v>
      </c>
      <c r="W9" s="36" t="s">
        <v>121</v>
      </c>
      <c r="X9" s="36" t="s">
        <v>122</v>
      </c>
      <c r="Y9" s="36" t="s">
        <v>123</v>
      </c>
      <c r="Z9" s="36"/>
      <c r="AA9" s="36"/>
      <c r="AB9" s="38"/>
      <c r="AC9" s="36"/>
      <c r="AD9" s="39">
        <v>0.14399999999999999</v>
      </c>
      <c r="AE9" s="40" t="s">
        <v>194</v>
      </c>
      <c r="AF9" s="41">
        <v>0.14399999999999999</v>
      </c>
      <c r="AG9" s="40" t="s">
        <v>156</v>
      </c>
      <c r="AH9" s="41">
        <v>0.6</v>
      </c>
      <c r="AI9" s="42" t="s">
        <v>156</v>
      </c>
      <c r="AJ9" s="43" t="s">
        <v>124</v>
      </c>
      <c r="AK9" s="44"/>
      <c r="AL9" s="44"/>
      <c r="AM9" s="45"/>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row>
    <row r="10" spans="1:71" ht="161.25" customHeight="1" x14ac:dyDescent="0.25">
      <c r="A10" s="225"/>
      <c r="B10" s="265"/>
      <c r="C10" s="231"/>
      <c r="D10" s="231"/>
      <c r="E10" s="231"/>
      <c r="F10" s="231"/>
      <c r="G10" s="231"/>
      <c r="H10" s="231"/>
      <c r="I10" s="277"/>
      <c r="J10" s="269"/>
      <c r="K10" s="219"/>
      <c r="L10" s="294"/>
      <c r="M10" s="219">
        <v>0</v>
      </c>
      <c r="N10" s="269"/>
      <c r="O10" s="219"/>
      <c r="P10" s="222"/>
      <c r="Q10" s="33">
        <v>3</v>
      </c>
      <c r="R10" s="34"/>
      <c r="S10" s="35" t="s">
        <v>159</v>
      </c>
      <c r="T10" s="36"/>
      <c r="U10" s="36"/>
      <c r="V10" s="37" t="s">
        <v>159</v>
      </c>
      <c r="W10" s="36"/>
      <c r="X10" s="36"/>
      <c r="Y10" s="36"/>
      <c r="Z10" s="36"/>
      <c r="AA10" s="36"/>
      <c r="AB10" s="36"/>
      <c r="AC10" s="36"/>
      <c r="AD10" s="39" t="s">
        <v>159</v>
      </c>
      <c r="AE10" s="40" t="s">
        <v>159</v>
      </c>
      <c r="AF10" s="41" t="s">
        <v>159</v>
      </c>
      <c r="AG10" s="40" t="s">
        <v>159</v>
      </c>
      <c r="AH10" s="41" t="s">
        <v>159</v>
      </c>
      <c r="AI10" s="42" t="s">
        <v>159</v>
      </c>
      <c r="AJ10" s="43"/>
      <c r="AK10" s="44"/>
      <c r="AL10" s="44"/>
      <c r="AM10" s="45"/>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row>
    <row r="11" spans="1:71" ht="151.5" customHeight="1" x14ac:dyDescent="0.25">
      <c r="A11" s="225"/>
      <c r="B11" s="265"/>
      <c r="C11" s="231"/>
      <c r="D11" s="231"/>
      <c r="E11" s="231"/>
      <c r="F11" s="231"/>
      <c r="G11" s="231"/>
      <c r="H11" s="231"/>
      <c r="I11" s="277"/>
      <c r="J11" s="269"/>
      <c r="K11" s="219"/>
      <c r="L11" s="294"/>
      <c r="M11" s="219">
        <v>0</v>
      </c>
      <c r="N11" s="269"/>
      <c r="O11" s="219"/>
      <c r="P11" s="222"/>
      <c r="Q11" s="33">
        <v>4</v>
      </c>
      <c r="R11" s="34"/>
      <c r="S11" s="35" t="s">
        <v>159</v>
      </c>
      <c r="T11" s="36"/>
      <c r="U11" s="36"/>
      <c r="V11" s="37" t="s">
        <v>159</v>
      </c>
      <c r="W11" s="36"/>
      <c r="X11" s="36"/>
      <c r="Y11" s="36"/>
      <c r="Z11" s="36"/>
      <c r="AA11" s="36"/>
      <c r="AB11" s="36"/>
      <c r="AC11" s="36"/>
      <c r="AD11" s="39" t="s">
        <v>159</v>
      </c>
      <c r="AE11" s="40" t="s">
        <v>159</v>
      </c>
      <c r="AF11" s="41" t="s">
        <v>159</v>
      </c>
      <c r="AG11" s="40" t="s">
        <v>159</v>
      </c>
      <c r="AH11" s="41" t="s">
        <v>159</v>
      </c>
      <c r="AI11" s="42" t="s">
        <v>159</v>
      </c>
      <c r="AJ11" s="43"/>
      <c r="AK11" s="44"/>
      <c r="AL11" s="44"/>
      <c r="AM11" s="45"/>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row>
    <row r="12" spans="1:71" ht="151.5" customHeight="1" x14ac:dyDescent="0.25">
      <c r="A12" s="225"/>
      <c r="B12" s="265"/>
      <c r="C12" s="231"/>
      <c r="D12" s="231"/>
      <c r="E12" s="231"/>
      <c r="F12" s="231"/>
      <c r="G12" s="231"/>
      <c r="H12" s="231"/>
      <c r="I12" s="277"/>
      <c r="J12" s="269"/>
      <c r="K12" s="219"/>
      <c r="L12" s="294"/>
      <c r="M12" s="219">
        <v>0</v>
      </c>
      <c r="N12" s="269"/>
      <c r="O12" s="219"/>
      <c r="P12" s="222"/>
      <c r="Q12" s="33">
        <v>5</v>
      </c>
      <c r="R12" s="34"/>
      <c r="S12" s="35" t="s">
        <v>159</v>
      </c>
      <c r="T12" s="36"/>
      <c r="U12" s="36"/>
      <c r="V12" s="37" t="s">
        <v>159</v>
      </c>
      <c r="W12" s="36"/>
      <c r="X12" s="36"/>
      <c r="Y12" s="36"/>
      <c r="Z12" s="36"/>
      <c r="AA12" s="36"/>
      <c r="AB12" s="36"/>
      <c r="AC12" s="36"/>
      <c r="AD12" s="39" t="s">
        <v>159</v>
      </c>
      <c r="AE12" s="40" t="s">
        <v>159</v>
      </c>
      <c r="AF12" s="41" t="s">
        <v>159</v>
      </c>
      <c r="AG12" s="40" t="s">
        <v>159</v>
      </c>
      <c r="AH12" s="41" t="s">
        <v>159</v>
      </c>
      <c r="AI12" s="42" t="s">
        <v>159</v>
      </c>
      <c r="AJ12" s="43"/>
      <c r="AK12" s="44"/>
      <c r="AL12" s="44"/>
      <c r="AM12" s="45"/>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row>
    <row r="13" spans="1:71" ht="151.5" customHeight="1" x14ac:dyDescent="0.25">
      <c r="A13" s="225"/>
      <c r="B13" s="272"/>
      <c r="C13" s="232"/>
      <c r="D13" s="232"/>
      <c r="E13" s="232"/>
      <c r="F13" s="232"/>
      <c r="G13" s="232"/>
      <c r="H13" s="232"/>
      <c r="I13" s="278"/>
      <c r="J13" s="280"/>
      <c r="K13" s="220"/>
      <c r="L13" s="295"/>
      <c r="M13" s="220">
        <v>0</v>
      </c>
      <c r="N13" s="280"/>
      <c r="O13" s="220"/>
      <c r="P13" s="298"/>
      <c r="Q13" s="33">
        <v>6</v>
      </c>
      <c r="R13" s="34"/>
      <c r="S13" s="35" t="s">
        <v>159</v>
      </c>
      <c r="T13" s="36"/>
      <c r="U13" s="36"/>
      <c r="V13" s="37" t="s">
        <v>159</v>
      </c>
      <c r="W13" s="36"/>
      <c r="X13" s="36"/>
      <c r="Y13" s="36"/>
      <c r="Z13" s="36"/>
      <c r="AA13" s="36"/>
      <c r="AB13" s="36"/>
      <c r="AC13" s="36"/>
      <c r="AD13" s="39" t="s">
        <v>159</v>
      </c>
      <c r="AE13" s="40" t="s">
        <v>159</v>
      </c>
      <c r="AF13" s="41" t="s">
        <v>159</v>
      </c>
      <c r="AG13" s="40" t="s">
        <v>159</v>
      </c>
      <c r="AH13" s="41" t="s">
        <v>159</v>
      </c>
      <c r="AI13" s="42" t="s">
        <v>159</v>
      </c>
      <c r="AJ13" s="43"/>
      <c r="AK13" s="44"/>
      <c r="AL13" s="44"/>
      <c r="AM13" s="45"/>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row>
    <row r="14" spans="1:71" ht="151.5" customHeight="1" x14ac:dyDescent="0.25">
      <c r="A14" s="225"/>
      <c r="B14" s="264">
        <v>2</v>
      </c>
      <c r="C14" s="230" t="s">
        <v>116</v>
      </c>
      <c r="D14" s="230" t="s">
        <v>125</v>
      </c>
      <c r="E14" s="230" t="s">
        <v>126</v>
      </c>
      <c r="F14" s="230" t="s">
        <v>7</v>
      </c>
      <c r="G14" s="230" t="s">
        <v>5</v>
      </c>
      <c r="H14" s="230" t="s">
        <v>190</v>
      </c>
      <c r="I14" s="305">
        <v>3</v>
      </c>
      <c r="J14" s="268" t="s">
        <v>163</v>
      </c>
      <c r="K14" s="218">
        <v>0.4</v>
      </c>
      <c r="L14" s="293" t="s">
        <v>118</v>
      </c>
      <c r="M14" s="218" t="s">
        <v>118</v>
      </c>
      <c r="N14" s="268" t="s">
        <v>156</v>
      </c>
      <c r="O14" s="218">
        <v>0.6</v>
      </c>
      <c r="P14" s="297" t="s">
        <v>156</v>
      </c>
      <c r="Q14" s="33">
        <v>1</v>
      </c>
      <c r="R14" s="34" t="s">
        <v>8</v>
      </c>
      <c r="S14" s="35" t="s">
        <v>157</v>
      </c>
      <c r="T14" s="36" t="s">
        <v>119</v>
      </c>
      <c r="U14" s="36" t="s">
        <v>120</v>
      </c>
      <c r="V14" s="37" t="s">
        <v>161</v>
      </c>
      <c r="W14" s="36" t="s">
        <v>127</v>
      </c>
      <c r="X14" s="36" t="s">
        <v>122</v>
      </c>
      <c r="Y14" s="36" t="s">
        <v>123</v>
      </c>
      <c r="Z14" s="36"/>
      <c r="AA14" s="36"/>
      <c r="AB14" s="36"/>
      <c r="AC14" s="36"/>
      <c r="AD14" s="39">
        <v>0.24</v>
      </c>
      <c r="AE14" s="40" t="s">
        <v>163</v>
      </c>
      <c r="AF14" s="41">
        <v>0.24</v>
      </c>
      <c r="AG14" s="40" t="s">
        <v>156</v>
      </c>
      <c r="AH14" s="41">
        <v>0.6</v>
      </c>
      <c r="AI14" s="42" t="s">
        <v>156</v>
      </c>
      <c r="AJ14" s="43" t="s">
        <v>124</v>
      </c>
      <c r="AK14" s="44"/>
      <c r="AL14" s="44"/>
      <c r="AM14" s="45"/>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row>
    <row r="15" spans="1:71" ht="202.5" customHeight="1" x14ac:dyDescent="0.25">
      <c r="A15" s="225"/>
      <c r="B15" s="265"/>
      <c r="C15" s="231"/>
      <c r="D15" s="231"/>
      <c r="E15" s="231"/>
      <c r="F15" s="231"/>
      <c r="G15" s="231"/>
      <c r="H15" s="231"/>
      <c r="I15" s="277"/>
      <c r="J15" s="269"/>
      <c r="K15" s="219"/>
      <c r="L15" s="294"/>
      <c r="M15" s="219">
        <v>0</v>
      </c>
      <c r="N15" s="269"/>
      <c r="O15" s="219"/>
      <c r="P15" s="222"/>
      <c r="Q15" s="33">
        <v>2</v>
      </c>
      <c r="R15" s="34" t="s">
        <v>9</v>
      </c>
      <c r="S15" s="35" t="s">
        <v>157</v>
      </c>
      <c r="T15" s="36" t="s">
        <v>128</v>
      </c>
      <c r="U15" s="36" t="s">
        <v>120</v>
      </c>
      <c r="V15" s="37" t="s">
        <v>158</v>
      </c>
      <c r="W15" s="36" t="s">
        <v>127</v>
      </c>
      <c r="X15" s="36" t="s">
        <v>122</v>
      </c>
      <c r="Y15" s="36" t="s">
        <v>123</v>
      </c>
      <c r="Z15" s="36"/>
      <c r="AA15" s="36"/>
      <c r="AB15" s="36"/>
      <c r="AC15" s="36"/>
      <c r="AD15" s="39">
        <v>0.16799999999999998</v>
      </c>
      <c r="AE15" s="40" t="s">
        <v>194</v>
      </c>
      <c r="AF15" s="41">
        <v>0.16799999999999998</v>
      </c>
      <c r="AG15" s="40" t="s">
        <v>156</v>
      </c>
      <c r="AH15" s="41">
        <v>0.6</v>
      </c>
      <c r="AI15" s="42" t="s">
        <v>156</v>
      </c>
      <c r="AJ15" s="43" t="s">
        <v>124</v>
      </c>
      <c r="AK15" s="44"/>
      <c r="AL15" s="44"/>
      <c r="AM15" s="45"/>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row>
    <row r="16" spans="1:71" ht="181.5" customHeight="1" x14ac:dyDescent="0.25">
      <c r="A16" s="225"/>
      <c r="B16" s="265"/>
      <c r="C16" s="231"/>
      <c r="D16" s="231"/>
      <c r="E16" s="231"/>
      <c r="F16" s="231"/>
      <c r="G16" s="231"/>
      <c r="H16" s="231"/>
      <c r="I16" s="277"/>
      <c r="J16" s="269"/>
      <c r="K16" s="219"/>
      <c r="L16" s="294"/>
      <c r="M16" s="219">
        <v>0</v>
      </c>
      <c r="N16" s="269"/>
      <c r="O16" s="219"/>
      <c r="P16" s="222"/>
      <c r="Q16" s="33">
        <v>3</v>
      </c>
      <c r="R16" s="46" t="s">
        <v>10</v>
      </c>
      <c r="S16" s="35" t="s">
        <v>157</v>
      </c>
      <c r="T16" s="36" t="s">
        <v>119</v>
      </c>
      <c r="U16" s="36" t="s">
        <v>120</v>
      </c>
      <c r="V16" s="37" t="s">
        <v>161</v>
      </c>
      <c r="W16" s="36" t="s">
        <v>121</v>
      </c>
      <c r="X16" s="36" t="s">
        <v>122</v>
      </c>
      <c r="Y16" s="36" t="s">
        <v>123</v>
      </c>
      <c r="Z16" s="36"/>
      <c r="AA16" s="36"/>
      <c r="AB16" s="36"/>
      <c r="AC16" s="36"/>
      <c r="AD16" s="39">
        <v>0.10079999999999999</v>
      </c>
      <c r="AE16" s="40" t="s">
        <v>194</v>
      </c>
      <c r="AF16" s="41">
        <v>0.10079999999999999</v>
      </c>
      <c r="AG16" s="40" t="s">
        <v>156</v>
      </c>
      <c r="AH16" s="41">
        <v>0.6</v>
      </c>
      <c r="AI16" s="42" t="s">
        <v>156</v>
      </c>
      <c r="AJ16" s="43" t="s">
        <v>124</v>
      </c>
      <c r="AK16" s="44"/>
      <c r="AL16" s="44"/>
      <c r="AM16" s="45"/>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row>
    <row r="17" spans="1:71" ht="151.5" customHeight="1" x14ac:dyDescent="0.25">
      <c r="A17" s="225"/>
      <c r="B17" s="265"/>
      <c r="C17" s="231"/>
      <c r="D17" s="231"/>
      <c r="E17" s="231"/>
      <c r="F17" s="231"/>
      <c r="G17" s="231"/>
      <c r="H17" s="231"/>
      <c r="I17" s="277"/>
      <c r="J17" s="269"/>
      <c r="K17" s="219"/>
      <c r="L17" s="294"/>
      <c r="M17" s="219">
        <v>0</v>
      </c>
      <c r="N17" s="269"/>
      <c r="O17" s="219"/>
      <c r="P17" s="222"/>
      <c r="Q17" s="33">
        <v>4</v>
      </c>
      <c r="R17" s="34"/>
      <c r="S17" s="35" t="s">
        <v>159</v>
      </c>
      <c r="T17" s="36"/>
      <c r="U17" s="36"/>
      <c r="V17" s="37" t="s">
        <v>159</v>
      </c>
      <c r="W17" s="36"/>
      <c r="X17" s="36"/>
      <c r="Y17" s="36"/>
      <c r="Z17" s="36"/>
      <c r="AA17" s="36"/>
      <c r="AB17" s="36"/>
      <c r="AC17" s="36"/>
      <c r="AD17" s="39" t="s">
        <v>159</v>
      </c>
      <c r="AE17" s="40" t="s">
        <v>159</v>
      </c>
      <c r="AF17" s="41" t="s">
        <v>159</v>
      </c>
      <c r="AG17" s="40" t="s">
        <v>159</v>
      </c>
      <c r="AH17" s="41" t="s">
        <v>159</v>
      </c>
      <c r="AI17" s="42" t="s">
        <v>159</v>
      </c>
      <c r="AJ17" s="43"/>
      <c r="AK17" s="44"/>
      <c r="AL17" s="44"/>
      <c r="AM17" s="45"/>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row>
    <row r="18" spans="1:71" ht="151.5" customHeight="1" x14ac:dyDescent="0.25">
      <c r="A18" s="225"/>
      <c r="B18" s="265"/>
      <c r="C18" s="231"/>
      <c r="D18" s="231"/>
      <c r="E18" s="231"/>
      <c r="F18" s="231"/>
      <c r="G18" s="231"/>
      <c r="H18" s="231"/>
      <c r="I18" s="277"/>
      <c r="J18" s="269"/>
      <c r="K18" s="219"/>
      <c r="L18" s="294"/>
      <c r="M18" s="219">
        <v>0</v>
      </c>
      <c r="N18" s="269"/>
      <c r="O18" s="219"/>
      <c r="P18" s="222"/>
      <c r="Q18" s="33">
        <v>5</v>
      </c>
      <c r="R18" s="34"/>
      <c r="S18" s="35" t="s">
        <v>159</v>
      </c>
      <c r="T18" s="36"/>
      <c r="U18" s="36"/>
      <c r="V18" s="37" t="s">
        <v>159</v>
      </c>
      <c r="W18" s="36"/>
      <c r="X18" s="36"/>
      <c r="Y18" s="36"/>
      <c r="Z18" s="36"/>
      <c r="AA18" s="36"/>
      <c r="AB18" s="36"/>
      <c r="AC18" s="36"/>
      <c r="AD18" s="39" t="s">
        <v>159</v>
      </c>
      <c r="AE18" s="40" t="s">
        <v>159</v>
      </c>
      <c r="AF18" s="41" t="s">
        <v>159</v>
      </c>
      <c r="AG18" s="40" t="s">
        <v>159</v>
      </c>
      <c r="AH18" s="41" t="s">
        <v>159</v>
      </c>
      <c r="AI18" s="42" t="s">
        <v>159</v>
      </c>
      <c r="AJ18" s="43"/>
      <c r="AK18" s="44"/>
      <c r="AL18" s="44"/>
      <c r="AM18" s="45"/>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row>
    <row r="19" spans="1:71" ht="151.5" customHeight="1" x14ac:dyDescent="0.25">
      <c r="A19" s="225"/>
      <c r="B19" s="272"/>
      <c r="C19" s="232"/>
      <c r="D19" s="232"/>
      <c r="E19" s="232"/>
      <c r="F19" s="232"/>
      <c r="G19" s="232"/>
      <c r="H19" s="232"/>
      <c r="I19" s="278"/>
      <c r="J19" s="280"/>
      <c r="K19" s="220"/>
      <c r="L19" s="295"/>
      <c r="M19" s="220">
        <v>0</v>
      </c>
      <c r="N19" s="280"/>
      <c r="O19" s="220"/>
      <c r="P19" s="298"/>
      <c r="Q19" s="33">
        <v>6</v>
      </c>
      <c r="R19" s="34"/>
      <c r="S19" s="35" t="s">
        <v>159</v>
      </c>
      <c r="T19" s="36"/>
      <c r="U19" s="36"/>
      <c r="V19" s="37" t="s">
        <v>159</v>
      </c>
      <c r="W19" s="36"/>
      <c r="X19" s="36"/>
      <c r="Y19" s="36"/>
      <c r="Z19" s="36"/>
      <c r="AA19" s="36"/>
      <c r="AB19" s="36"/>
      <c r="AC19" s="36"/>
      <c r="AD19" s="39" t="s">
        <v>159</v>
      </c>
      <c r="AE19" s="40" t="s">
        <v>159</v>
      </c>
      <c r="AF19" s="41" t="s">
        <v>159</v>
      </c>
      <c r="AG19" s="40" t="s">
        <v>159</v>
      </c>
      <c r="AH19" s="41" t="s">
        <v>159</v>
      </c>
      <c r="AI19" s="42" t="s">
        <v>159</v>
      </c>
      <c r="AJ19" s="43"/>
      <c r="AK19" s="44"/>
      <c r="AL19" s="44"/>
      <c r="AM19" s="45"/>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row>
    <row r="20" spans="1:71" ht="296.25" customHeight="1" x14ac:dyDescent="0.25">
      <c r="A20" s="225"/>
      <c r="B20" s="264">
        <v>3</v>
      </c>
      <c r="C20" s="230" t="s">
        <v>116</v>
      </c>
      <c r="D20" s="230" t="s">
        <v>129</v>
      </c>
      <c r="E20" s="230" t="s">
        <v>130</v>
      </c>
      <c r="F20" s="230" t="s">
        <v>11</v>
      </c>
      <c r="G20" s="230" t="s">
        <v>5</v>
      </c>
      <c r="H20" s="230" t="s">
        <v>190</v>
      </c>
      <c r="I20" s="305">
        <v>25</v>
      </c>
      <c r="J20" s="268" t="s">
        <v>155</v>
      </c>
      <c r="K20" s="218">
        <v>0.6</v>
      </c>
      <c r="L20" s="293" t="s">
        <v>193</v>
      </c>
      <c r="M20" s="218" t="s">
        <v>193</v>
      </c>
      <c r="N20" s="268" t="s">
        <v>180</v>
      </c>
      <c r="O20" s="218">
        <v>0.8</v>
      </c>
      <c r="P20" s="297" t="s">
        <v>181</v>
      </c>
      <c r="Q20" s="33">
        <v>1</v>
      </c>
      <c r="R20" s="34" t="s">
        <v>12</v>
      </c>
      <c r="S20" s="35" t="s">
        <v>157</v>
      </c>
      <c r="T20" s="36" t="s">
        <v>128</v>
      </c>
      <c r="U20" s="36" t="s">
        <v>120</v>
      </c>
      <c r="V20" s="37" t="s">
        <v>158</v>
      </c>
      <c r="W20" s="36" t="s">
        <v>127</v>
      </c>
      <c r="X20" s="36" t="s">
        <v>122</v>
      </c>
      <c r="Y20" s="36" t="s">
        <v>123</v>
      </c>
      <c r="Z20" s="36"/>
      <c r="AA20" s="36"/>
      <c r="AB20" s="36"/>
      <c r="AC20" s="36"/>
      <c r="AD20" s="39">
        <v>0.42</v>
      </c>
      <c r="AE20" s="40" t="s">
        <v>155</v>
      </c>
      <c r="AF20" s="41">
        <v>0.42</v>
      </c>
      <c r="AG20" s="40" t="s">
        <v>180</v>
      </c>
      <c r="AH20" s="41">
        <v>0.8</v>
      </c>
      <c r="AI20" s="47" t="s">
        <v>181</v>
      </c>
      <c r="AJ20" s="43" t="s">
        <v>131</v>
      </c>
      <c r="AK20" s="44" t="s">
        <v>132</v>
      </c>
      <c r="AL20" s="44" t="s">
        <v>133</v>
      </c>
      <c r="AM20" s="48" t="s">
        <v>134</v>
      </c>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row>
    <row r="21" spans="1:71" ht="198.75" customHeight="1" x14ac:dyDescent="0.25">
      <c r="A21" s="225"/>
      <c r="B21" s="265"/>
      <c r="C21" s="231"/>
      <c r="D21" s="231"/>
      <c r="E21" s="231"/>
      <c r="F21" s="231"/>
      <c r="G21" s="231"/>
      <c r="H21" s="231"/>
      <c r="I21" s="277"/>
      <c r="J21" s="269"/>
      <c r="K21" s="219"/>
      <c r="L21" s="294"/>
      <c r="M21" s="219">
        <v>0</v>
      </c>
      <c r="N21" s="269"/>
      <c r="O21" s="219"/>
      <c r="P21" s="222"/>
      <c r="Q21" s="33">
        <v>2</v>
      </c>
      <c r="R21" s="34" t="s">
        <v>13</v>
      </c>
      <c r="S21" s="35" t="s">
        <v>157</v>
      </c>
      <c r="T21" s="36" t="s">
        <v>128</v>
      </c>
      <c r="U21" s="36" t="s">
        <v>120</v>
      </c>
      <c r="V21" s="37" t="s">
        <v>158</v>
      </c>
      <c r="W21" s="36" t="s">
        <v>127</v>
      </c>
      <c r="X21" s="36" t="s">
        <v>122</v>
      </c>
      <c r="Y21" s="36" t="s">
        <v>123</v>
      </c>
      <c r="Z21" s="36"/>
      <c r="AA21" s="36"/>
      <c r="AB21" s="36"/>
      <c r="AC21" s="36"/>
      <c r="AD21" s="39">
        <v>0.29399999999999998</v>
      </c>
      <c r="AE21" s="40" t="s">
        <v>163</v>
      </c>
      <c r="AF21" s="41">
        <v>0.29399999999999998</v>
      </c>
      <c r="AG21" s="40" t="s">
        <v>180</v>
      </c>
      <c r="AH21" s="41">
        <v>0.8</v>
      </c>
      <c r="AI21" s="47" t="s">
        <v>181</v>
      </c>
      <c r="AJ21" s="43" t="s">
        <v>131</v>
      </c>
      <c r="AK21" s="44" t="s">
        <v>135</v>
      </c>
      <c r="AL21" s="44" t="s">
        <v>136</v>
      </c>
      <c r="AM21" s="48" t="s">
        <v>137</v>
      </c>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row>
    <row r="22" spans="1:71" ht="151.5" customHeight="1" x14ac:dyDescent="0.25">
      <c r="A22" s="225"/>
      <c r="B22" s="265"/>
      <c r="C22" s="231"/>
      <c r="D22" s="231"/>
      <c r="E22" s="231"/>
      <c r="F22" s="231"/>
      <c r="G22" s="231"/>
      <c r="H22" s="231"/>
      <c r="I22" s="277"/>
      <c r="J22" s="269"/>
      <c r="K22" s="219"/>
      <c r="L22" s="294"/>
      <c r="M22" s="219">
        <v>0</v>
      </c>
      <c r="N22" s="269"/>
      <c r="O22" s="219"/>
      <c r="P22" s="222"/>
      <c r="Q22" s="33">
        <v>3</v>
      </c>
      <c r="R22" s="34"/>
      <c r="S22" s="35" t="s">
        <v>159</v>
      </c>
      <c r="T22" s="36"/>
      <c r="U22" s="36"/>
      <c r="V22" s="37" t="s">
        <v>159</v>
      </c>
      <c r="W22" s="36"/>
      <c r="X22" s="36"/>
      <c r="Y22" s="36"/>
      <c r="Z22" s="36"/>
      <c r="AA22" s="36"/>
      <c r="AB22" s="36"/>
      <c r="AC22" s="36"/>
      <c r="AD22" s="39" t="s">
        <v>159</v>
      </c>
      <c r="AE22" s="40" t="s">
        <v>159</v>
      </c>
      <c r="AF22" s="41" t="s">
        <v>159</v>
      </c>
      <c r="AG22" s="40" t="s">
        <v>159</v>
      </c>
      <c r="AH22" s="41" t="s">
        <v>159</v>
      </c>
      <c r="AI22" s="42" t="s">
        <v>159</v>
      </c>
      <c r="AJ22" s="43"/>
      <c r="AK22" s="44"/>
      <c r="AL22" s="44"/>
      <c r="AM22" s="45"/>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row>
    <row r="23" spans="1:71" ht="151.5" customHeight="1" x14ac:dyDescent="0.25">
      <c r="A23" s="225"/>
      <c r="B23" s="265"/>
      <c r="C23" s="231"/>
      <c r="D23" s="231"/>
      <c r="E23" s="231"/>
      <c r="F23" s="231"/>
      <c r="G23" s="231"/>
      <c r="H23" s="231"/>
      <c r="I23" s="277"/>
      <c r="J23" s="269"/>
      <c r="K23" s="219"/>
      <c r="L23" s="294"/>
      <c r="M23" s="219">
        <v>0</v>
      </c>
      <c r="N23" s="269"/>
      <c r="O23" s="219"/>
      <c r="P23" s="222"/>
      <c r="Q23" s="33">
        <v>4</v>
      </c>
      <c r="R23" s="34"/>
      <c r="S23" s="35" t="s">
        <v>159</v>
      </c>
      <c r="T23" s="36"/>
      <c r="U23" s="36"/>
      <c r="V23" s="37" t="s">
        <v>159</v>
      </c>
      <c r="W23" s="36"/>
      <c r="X23" s="36"/>
      <c r="Y23" s="36"/>
      <c r="Z23" s="36"/>
      <c r="AA23" s="36"/>
      <c r="AB23" s="36"/>
      <c r="AC23" s="36"/>
      <c r="AD23" s="39" t="s">
        <v>159</v>
      </c>
      <c r="AE23" s="40" t="s">
        <v>159</v>
      </c>
      <c r="AF23" s="41" t="s">
        <v>159</v>
      </c>
      <c r="AG23" s="40" t="s">
        <v>159</v>
      </c>
      <c r="AH23" s="41" t="s">
        <v>159</v>
      </c>
      <c r="AI23" s="42" t="s">
        <v>159</v>
      </c>
      <c r="AJ23" s="43"/>
      <c r="AK23" s="44"/>
      <c r="AL23" s="44"/>
      <c r="AM23" s="45"/>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row>
    <row r="24" spans="1:71" ht="151.5" customHeight="1" x14ac:dyDescent="0.25">
      <c r="A24" s="225"/>
      <c r="B24" s="265"/>
      <c r="C24" s="231"/>
      <c r="D24" s="231"/>
      <c r="E24" s="231"/>
      <c r="F24" s="231"/>
      <c r="G24" s="231"/>
      <c r="H24" s="231"/>
      <c r="I24" s="277"/>
      <c r="J24" s="269"/>
      <c r="K24" s="219"/>
      <c r="L24" s="294"/>
      <c r="M24" s="219">
        <v>0</v>
      </c>
      <c r="N24" s="269"/>
      <c r="O24" s="219"/>
      <c r="P24" s="222"/>
      <c r="Q24" s="33">
        <v>5</v>
      </c>
      <c r="R24" s="34"/>
      <c r="S24" s="35" t="s">
        <v>159</v>
      </c>
      <c r="T24" s="36"/>
      <c r="U24" s="36"/>
      <c r="V24" s="37" t="s">
        <v>159</v>
      </c>
      <c r="W24" s="36"/>
      <c r="X24" s="36"/>
      <c r="Y24" s="36"/>
      <c r="Z24" s="36"/>
      <c r="AA24" s="36"/>
      <c r="AB24" s="36"/>
      <c r="AC24" s="36"/>
      <c r="AD24" s="39" t="s">
        <v>159</v>
      </c>
      <c r="AE24" s="40" t="s">
        <v>159</v>
      </c>
      <c r="AF24" s="41" t="s">
        <v>159</v>
      </c>
      <c r="AG24" s="40" t="s">
        <v>159</v>
      </c>
      <c r="AH24" s="41" t="s">
        <v>159</v>
      </c>
      <c r="AI24" s="42" t="s">
        <v>159</v>
      </c>
      <c r="AJ24" s="43"/>
      <c r="AK24" s="44"/>
      <c r="AL24" s="44"/>
      <c r="AM24" s="45"/>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row>
    <row r="25" spans="1:71" ht="151.5" customHeight="1" x14ac:dyDescent="0.25">
      <c r="A25" s="225"/>
      <c r="B25" s="272"/>
      <c r="C25" s="232"/>
      <c r="D25" s="232"/>
      <c r="E25" s="232"/>
      <c r="F25" s="232"/>
      <c r="G25" s="232"/>
      <c r="H25" s="232"/>
      <c r="I25" s="278"/>
      <c r="J25" s="280"/>
      <c r="K25" s="220"/>
      <c r="L25" s="295"/>
      <c r="M25" s="220">
        <v>0</v>
      </c>
      <c r="N25" s="280"/>
      <c r="O25" s="220"/>
      <c r="P25" s="298"/>
      <c r="Q25" s="33">
        <v>6</v>
      </c>
      <c r="R25" s="34"/>
      <c r="S25" s="35" t="s">
        <v>159</v>
      </c>
      <c r="T25" s="36"/>
      <c r="U25" s="36"/>
      <c r="V25" s="37" t="s">
        <v>159</v>
      </c>
      <c r="W25" s="36"/>
      <c r="X25" s="36"/>
      <c r="Y25" s="36"/>
      <c r="Z25" s="36"/>
      <c r="AA25" s="36"/>
      <c r="AB25" s="36"/>
      <c r="AC25" s="36"/>
      <c r="AD25" s="39" t="s">
        <v>159</v>
      </c>
      <c r="AE25" s="40" t="s">
        <v>159</v>
      </c>
      <c r="AF25" s="41" t="s">
        <v>159</v>
      </c>
      <c r="AG25" s="40" t="s">
        <v>159</v>
      </c>
      <c r="AH25" s="41" t="s">
        <v>159</v>
      </c>
      <c r="AI25" s="42" t="s">
        <v>159</v>
      </c>
      <c r="AJ25" s="43"/>
      <c r="AK25" s="44"/>
      <c r="AL25" s="44"/>
      <c r="AM25" s="45"/>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row>
    <row r="26" spans="1:71" ht="408" customHeight="1" x14ac:dyDescent="0.25">
      <c r="A26" s="225"/>
      <c r="B26" s="264">
        <v>4</v>
      </c>
      <c r="C26" s="230" t="s">
        <v>116</v>
      </c>
      <c r="D26" s="230" t="s">
        <v>138</v>
      </c>
      <c r="E26" s="230" t="s">
        <v>139</v>
      </c>
      <c r="F26" s="230" t="s">
        <v>14</v>
      </c>
      <c r="G26" s="230" t="s">
        <v>15</v>
      </c>
      <c r="H26" s="230" t="s">
        <v>140</v>
      </c>
      <c r="I26" s="305">
        <v>1</v>
      </c>
      <c r="J26" s="268" t="s">
        <v>194</v>
      </c>
      <c r="K26" s="218">
        <v>0.2</v>
      </c>
      <c r="L26" s="293" t="s">
        <v>141</v>
      </c>
      <c r="M26" s="218" t="s">
        <v>141</v>
      </c>
      <c r="N26" s="268" t="s">
        <v>269</v>
      </c>
      <c r="O26" s="218">
        <v>1</v>
      </c>
      <c r="P26" s="297" t="s">
        <v>270</v>
      </c>
      <c r="Q26" s="264">
        <v>1</v>
      </c>
      <c r="R26" s="34" t="s">
        <v>16</v>
      </c>
      <c r="S26" s="35" t="s">
        <v>157</v>
      </c>
      <c r="T26" s="36" t="s">
        <v>119</v>
      </c>
      <c r="U26" s="36" t="s">
        <v>120</v>
      </c>
      <c r="V26" s="37" t="s">
        <v>161</v>
      </c>
      <c r="W26" s="36" t="s">
        <v>121</v>
      </c>
      <c r="X26" s="36" t="s">
        <v>122</v>
      </c>
      <c r="Y26" s="36" t="s">
        <v>123</v>
      </c>
      <c r="Z26" s="36"/>
      <c r="AA26" s="36"/>
      <c r="AB26" s="36"/>
      <c r="AC26" s="36"/>
      <c r="AD26" s="39">
        <v>0.12</v>
      </c>
      <c r="AE26" s="40" t="s">
        <v>194</v>
      </c>
      <c r="AF26" s="41">
        <v>0.12</v>
      </c>
      <c r="AG26" s="40" t="s">
        <v>269</v>
      </c>
      <c r="AH26" s="41">
        <v>1</v>
      </c>
      <c r="AI26" s="42" t="s">
        <v>270</v>
      </c>
      <c r="AJ26" s="43" t="s">
        <v>131</v>
      </c>
      <c r="AK26" s="34" t="s">
        <v>142</v>
      </c>
      <c r="AL26" s="44" t="s">
        <v>133</v>
      </c>
      <c r="AM26" s="48" t="s">
        <v>143</v>
      </c>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row>
    <row r="27" spans="1:71" ht="151.5" customHeight="1" x14ac:dyDescent="0.25">
      <c r="A27" s="225"/>
      <c r="B27" s="265"/>
      <c r="C27" s="231"/>
      <c r="D27" s="231"/>
      <c r="E27" s="231"/>
      <c r="F27" s="231"/>
      <c r="G27" s="231"/>
      <c r="H27" s="231"/>
      <c r="I27" s="277"/>
      <c r="J27" s="269"/>
      <c r="K27" s="219"/>
      <c r="L27" s="294"/>
      <c r="M27" s="219">
        <v>0</v>
      </c>
      <c r="N27" s="269"/>
      <c r="O27" s="219"/>
      <c r="P27" s="222"/>
      <c r="Q27" s="272"/>
      <c r="R27" s="34"/>
      <c r="S27" s="35" t="s">
        <v>159</v>
      </c>
      <c r="T27" s="36"/>
      <c r="U27" s="36"/>
      <c r="V27" s="37" t="s">
        <v>159</v>
      </c>
      <c r="W27" s="36"/>
      <c r="X27" s="36"/>
      <c r="Y27" s="36"/>
      <c r="Z27" s="36"/>
      <c r="AA27" s="36"/>
      <c r="AB27" s="36"/>
      <c r="AC27" s="36"/>
      <c r="AD27" s="39" t="s">
        <v>159</v>
      </c>
      <c r="AE27" s="40" t="s">
        <v>159</v>
      </c>
      <c r="AF27" s="41" t="s">
        <v>159</v>
      </c>
      <c r="AG27" s="40" t="s">
        <v>159</v>
      </c>
      <c r="AH27" s="41" t="s">
        <v>159</v>
      </c>
      <c r="AI27" s="42" t="s">
        <v>159</v>
      </c>
      <c r="AJ27" s="43"/>
      <c r="AK27" s="34" t="s">
        <v>144</v>
      </c>
      <c r="AL27" s="44" t="s">
        <v>145</v>
      </c>
      <c r="AM27" s="48" t="s">
        <v>146</v>
      </c>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row>
    <row r="28" spans="1:71" ht="78" customHeight="1" x14ac:dyDescent="0.25">
      <c r="A28" s="225"/>
      <c r="B28" s="265"/>
      <c r="C28" s="231"/>
      <c r="D28" s="231"/>
      <c r="E28" s="231"/>
      <c r="F28" s="231"/>
      <c r="G28" s="231"/>
      <c r="H28" s="231"/>
      <c r="I28" s="277"/>
      <c r="J28" s="269"/>
      <c r="K28" s="219"/>
      <c r="L28" s="294"/>
      <c r="M28" s="219">
        <v>0</v>
      </c>
      <c r="N28" s="269"/>
      <c r="O28" s="219"/>
      <c r="P28" s="222"/>
      <c r="Q28" s="33">
        <v>3</v>
      </c>
      <c r="R28" s="46"/>
      <c r="S28" s="35" t="s">
        <v>159</v>
      </c>
      <c r="T28" s="36"/>
      <c r="U28" s="36"/>
      <c r="V28" s="37" t="s">
        <v>159</v>
      </c>
      <c r="W28" s="36"/>
      <c r="X28" s="36"/>
      <c r="Y28" s="36"/>
      <c r="Z28" s="36"/>
      <c r="AA28" s="36"/>
      <c r="AB28" s="36"/>
      <c r="AC28" s="36"/>
      <c r="AD28" s="39" t="s">
        <v>159</v>
      </c>
      <c r="AE28" s="40" t="s">
        <v>159</v>
      </c>
      <c r="AF28" s="41" t="s">
        <v>159</v>
      </c>
      <c r="AG28" s="40" t="s">
        <v>159</v>
      </c>
      <c r="AH28" s="41" t="s">
        <v>159</v>
      </c>
      <c r="AI28" s="42" t="s">
        <v>159</v>
      </c>
      <c r="AJ28" s="43"/>
      <c r="AK28" s="44"/>
      <c r="AL28" s="44"/>
      <c r="AM28" s="45"/>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row>
    <row r="29" spans="1:71" ht="69" customHeight="1" x14ac:dyDescent="0.25">
      <c r="A29" s="225"/>
      <c r="B29" s="265"/>
      <c r="C29" s="231"/>
      <c r="D29" s="231"/>
      <c r="E29" s="231"/>
      <c r="F29" s="231"/>
      <c r="G29" s="231"/>
      <c r="H29" s="231"/>
      <c r="I29" s="277"/>
      <c r="J29" s="269"/>
      <c r="K29" s="219"/>
      <c r="L29" s="294"/>
      <c r="M29" s="219">
        <v>0</v>
      </c>
      <c r="N29" s="269"/>
      <c r="O29" s="219"/>
      <c r="P29" s="222"/>
      <c r="Q29" s="33">
        <v>4</v>
      </c>
      <c r="R29" s="34"/>
      <c r="S29" s="35" t="s">
        <v>159</v>
      </c>
      <c r="T29" s="36"/>
      <c r="U29" s="36"/>
      <c r="V29" s="37" t="s">
        <v>159</v>
      </c>
      <c r="W29" s="36"/>
      <c r="X29" s="36"/>
      <c r="Y29" s="36"/>
      <c r="Z29" s="36"/>
      <c r="AA29" s="36"/>
      <c r="AB29" s="36"/>
      <c r="AC29" s="36"/>
      <c r="AD29" s="39" t="s">
        <v>159</v>
      </c>
      <c r="AE29" s="40" t="s">
        <v>159</v>
      </c>
      <c r="AF29" s="41" t="s">
        <v>159</v>
      </c>
      <c r="AG29" s="40" t="s">
        <v>159</v>
      </c>
      <c r="AH29" s="41" t="s">
        <v>159</v>
      </c>
      <c r="AI29" s="42" t="s">
        <v>159</v>
      </c>
      <c r="AJ29" s="43"/>
      <c r="AK29" s="44"/>
      <c r="AL29" s="44"/>
      <c r="AM29" s="45"/>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row>
    <row r="30" spans="1:71" ht="51.75" customHeight="1" x14ac:dyDescent="0.25">
      <c r="A30" s="225"/>
      <c r="B30" s="265"/>
      <c r="C30" s="231"/>
      <c r="D30" s="231"/>
      <c r="E30" s="231"/>
      <c r="F30" s="231"/>
      <c r="G30" s="231"/>
      <c r="H30" s="231"/>
      <c r="I30" s="277"/>
      <c r="J30" s="269"/>
      <c r="K30" s="219"/>
      <c r="L30" s="294"/>
      <c r="M30" s="219">
        <v>0</v>
      </c>
      <c r="N30" s="269"/>
      <c r="O30" s="219"/>
      <c r="P30" s="222"/>
      <c r="Q30" s="33">
        <v>5</v>
      </c>
      <c r="R30" s="34"/>
      <c r="S30" s="35" t="s">
        <v>159</v>
      </c>
      <c r="T30" s="36"/>
      <c r="U30" s="36"/>
      <c r="V30" s="37" t="s">
        <v>159</v>
      </c>
      <c r="W30" s="36"/>
      <c r="X30" s="36"/>
      <c r="Y30" s="36"/>
      <c r="Z30" s="36"/>
      <c r="AA30" s="36"/>
      <c r="AB30" s="36"/>
      <c r="AC30" s="36"/>
      <c r="AD30" s="39" t="s">
        <v>159</v>
      </c>
      <c r="AE30" s="40" t="s">
        <v>159</v>
      </c>
      <c r="AF30" s="41" t="s">
        <v>159</v>
      </c>
      <c r="AG30" s="40" t="s">
        <v>159</v>
      </c>
      <c r="AH30" s="41" t="s">
        <v>159</v>
      </c>
      <c r="AI30" s="42" t="s">
        <v>159</v>
      </c>
      <c r="AJ30" s="43"/>
      <c r="AK30" s="44"/>
      <c r="AL30" s="44"/>
      <c r="AM30" s="45"/>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row>
    <row r="31" spans="1:71" ht="72.75" customHeight="1" x14ac:dyDescent="0.25">
      <c r="A31" s="225"/>
      <c r="B31" s="272"/>
      <c r="C31" s="232"/>
      <c r="D31" s="232"/>
      <c r="E31" s="232"/>
      <c r="F31" s="232"/>
      <c r="G31" s="232"/>
      <c r="H31" s="232"/>
      <c r="I31" s="278"/>
      <c r="J31" s="280"/>
      <c r="K31" s="220"/>
      <c r="L31" s="295"/>
      <c r="M31" s="220">
        <v>0</v>
      </c>
      <c r="N31" s="280"/>
      <c r="O31" s="220"/>
      <c r="P31" s="298"/>
      <c r="Q31" s="33">
        <v>6</v>
      </c>
      <c r="R31" s="34"/>
      <c r="S31" s="35" t="s">
        <v>159</v>
      </c>
      <c r="T31" s="36"/>
      <c r="U31" s="36"/>
      <c r="V31" s="37" t="s">
        <v>159</v>
      </c>
      <c r="W31" s="36"/>
      <c r="X31" s="36"/>
      <c r="Y31" s="36"/>
      <c r="Z31" s="36"/>
      <c r="AA31" s="36"/>
      <c r="AB31" s="36"/>
      <c r="AC31" s="36"/>
      <c r="AD31" s="39" t="s">
        <v>159</v>
      </c>
      <c r="AE31" s="40" t="s">
        <v>159</v>
      </c>
      <c r="AF31" s="41" t="s">
        <v>159</v>
      </c>
      <c r="AG31" s="40" t="s">
        <v>159</v>
      </c>
      <c r="AH31" s="41" t="s">
        <v>159</v>
      </c>
      <c r="AI31" s="42" t="s">
        <v>159</v>
      </c>
      <c r="AJ31" s="43"/>
      <c r="AK31" s="44"/>
      <c r="AL31" s="44"/>
      <c r="AM31" s="45"/>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row>
    <row r="32" spans="1:71" ht="168" customHeight="1" x14ac:dyDescent="0.25">
      <c r="A32" s="225"/>
      <c r="B32" s="264">
        <v>5</v>
      </c>
      <c r="C32" s="230" t="s">
        <v>116</v>
      </c>
      <c r="D32" s="230" t="s">
        <v>147</v>
      </c>
      <c r="E32" s="230" t="s">
        <v>299</v>
      </c>
      <c r="F32" s="230" t="s">
        <v>17</v>
      </c>
      <c r="G32" s="230" t="s">
        <v>5</v>
      </c>
      <c r="H32" s="230" t="s">
        <v>190</v>
      </c>
      <c r="I32" s="305">
        <v>1</v>
      </c>
      <c r="J32" s="268" t="s">
        <v>194</v>
      </c>
      <c r="K32" s="218">
        <v>0.2</v>
      </c>
      <c r="L32" s="293" t="s">
        <v>141</v>
      </c>
      <c r="M32" s="218" t="s">
        <v>141</v>
      </c>
      <c r="N32" s="268" t="s">
        <v>269</v>
      </c>
      <c r="O32" s="218">
        <v>1</v>
      </c>
      <c r="P32" s="297" t="s">
        <v>270</v>
      </c>
      <c r="Q32" s="33">
        <v>1</v>
      </c>
      <c r="R32" s="34" t="s">
        <v>18</v>
      </c>
      <c r="S32" s="35" t="s">
        <v>157</v>
      </c>
      <c r="T32" s="36" t="s">
        <v>119</v>
      </c>
      <c r="U32" s="36" t="s">
        <v>120</v>
      </c>
      <c r="V32" s="37" t="s">
        <v>161</v>
      </c>
      <c r="W32" s="36" t="s">
        <v>121</v>
      </c>
      <c r="X32" s="36" t="s">
        <v>122</v>
      </c>
      <c r="Y32" s="36" t="s">
        <v>123</v>
      </c>
      <c r="Z32" s="49" t="s">
        <v>148</v>
      </c>
      <c r="AA32" s="36" t="s">
        <v>122</v>
      </c>
      <c r="AB32" s="36" t="s">
        <v>149</v>
      </c>
      <c r="AC32" s="36" t="s">
        <v>150</v>
      </c>
      <c r="AD32" s="39">
        <v>0.12</v>
      </c>
      <c r="AE32" s="40" t="s">
        <v>194</v>
      </c>
      <c r="AF32" s="41">
        <v>0.12</v>
      </c>
      <c r="AG32" s="40" t="s">
        <v>269</v>
      </c>
      <c r="AH32" s="41">
        <v>1</v>
      </c>
      <c r="AI32" s="42" t="s">
        <v>270</v>
      </c>
      <c r="AJ32" s="43" t="s">
        <v>131</v>
      </c>
      <c r="AK32" s="44" t="s">
        <v>151</v>
      </c>
      <c r="AL32" s="44" t="s">
        <v>152</v>
      </c>
      <c r="AM32" s="48" t="s">
        <v>153</v>
      </c>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row>
    <row r="33" spans="1:71" ht="151.5" customHeight="1" x14ac:dyDescent="0.25">
      <c r="A33" s="225"/>
      <c r="B33" s="265"/>
      <c r="C33" s="231"/>
      <c r="D33" s="231"/>
      <c r="E33" s="231"/>
      <c r="F33" s="231"/>
      <c r="G33" s="231"/>
      <c r="H33" s="231"/>
      <c r="I33" s="277"/>
      <c r="J33" s="269"/>
      <c r="K33" s="219"/>
      <c r="L33" s="294"/>
      <c r="M33" s="219">
        <v>0</v>
      </c>
      <c r="N33" s="269"/>
      <c r="O33" s="219"/>
      <c r="P33" s="222"/>
      <c r="Q33" s="33">
        <v>2</v>
      </c>
      <c r="R33" s="34"/>
      <c r="S33" s="35" t="s">
        <v>159</v>
      </c>
      <c r="T33" s="36"/>
      <c r="U33" s="36"/>
      <c r="V33" s="37" t="s">
        <v>159</v>
      </c>
      <c r="W33" s="36"/>
      <c r="X33" s="36"/>
      <c r="Y33" s="36"/>
      <c r="Z33" s="36"/>
      <c r="AA33" s="36"/>
      <c r="AB33" s="36"/>
      <c r="AC33" s="36"/>
      <c r="AD33" s="39" t="s">
        <v>159</v>
      </c>
      <c r="AE33" s="40" t="s">
        <v>159</v>
      </c>
      <c r="AF33" s="41" t="s">
        <v>159</v>
      </c>
      <c r="AG33" s="40" t="s">
        <v>159</v>
      </c>
      <c r="AH33" s="41" t="s">
        <v>159</v>
      </c>
      <c r="AI33" s="42" t="s">
        <v>159</v>
      </c>
      <c r="AJ33" s="43"/>
      <c r="AK33" s="44"/>
      <c r="AL33" s="44"/>
      <c r="AM33" s="45"/>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row>
    <row r="34" spans="1:71" ht="151.5" customHeight="1" x14ac:dyDescent="0.25">
      <c r="A34" s="225"/>
      <c r="B34" s="265"/>
      <c r="C34" s="231"/>
      <c r="D34" s="231"/>
      <c r="E34" s="231"/>
      <c r="F34" s="231"/>
      <c r="G34" s="231"/>
      <c r="H34" s="231"/>
      <c r="I34" s="277"/>
      <c r="J34" s="269"/>
      <c r="K34" s="219"/>
      <c r="L34" s="294"/>
      <c r="M34" s="219">
        <v>0</v>
      </c>
      <c r="N34" s="269"/>
      <c r="O34" s="219"/>
      <c r="P34" s="222"/>
      <c r="Q34" s="33">
        <v>3</v>
      </c>
      <c r="R34" s="46"/>
      <c r="S34" s="35" t="s">
        <v>159</v>
      </c>
      <c r="T34" s="36"/>
      <c r="U34" s="36"/>
      <c r="V34" s="37" t="s">
        <v>159</v>
      </c>
      <c r="W34" s="36"/>
      <c r="X34" s="36"/>
      <c r="Y34" s="36"/>
      <c r="Z34" s="36"/>
      <c r="AA34" s="36"/>
      <c r="AB34" s="36"/>
      <c r="AC34" s="36"/>
      <c r="AD34" s="39" t="s">
        <v>159</v>
      </c>
      <c r="AE34" s="40" t="s">
        <v>159</v>
      </c>
      <c r="AF34" s="41" t="s">
        <v>159</v>
      </c>
      <c r="AG34" s="40" t="s">
        <v>159</v>
      </c>
      <c r="AH34" s="41" t="s">
        <v>159</v>
      </c>
      <c r="AI34" s="42" t="s">
        <v>159</v>
      </c>
      <c r="AJ34" s="43"/>
      <c r="AK34" s="44"/>
      <c r="AL34" s="44"/>
      <c r="AM34" s="45"/>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row>
    <row r="35" spans="1:71" ht="151.5" customHeight="1" x14ac:dyDescent="0.25">
      <c r="A35" s="225"/>
      <c r="B35" s="265"/>
      <c r="C35" s="231"/>
      <c r="D35" s="231"/>
      <c r="E35" s="231"/>
      <c r="F35" s="231"/>
      <c r="G35" s="231"/>
      <c r="H35" s="231"/>
      <c r="I35" s="277"/>
      <c r="J35" s="269"/>
      <c r="K35" s="219"/>
      <c r="L35" s="294"/>
      <c r="M35" s="219">
        <v>0</v>
      </c>
      <c r="N35" s="269"/>
      <c r="O35" s="219"/>
      <c r="P35" s="222"/>
      <c r="Q35" s="33">
        <v>4</v>
      </c>
      <c r="R35" s="34"/>
      <c r="S35" s="35" t="s">
        <v>159</v>
      </c>
      <c r="T35" s="36"/>
      <c r="U35" s="36"/>
      <c r="V35" s="37" t="s">
        <v>159</v>
      </c>
      <c r="W35" s="36"/>
      <c r="X35" s="36"/>
      <c r="Y35" s="36"/>
      <c r="Z35" s="36"/>
      <c r="AA35" s="36"/>
      <c r="AB35" s="36"/>
      <c r="AC35" s="36"/>
      <c r="AD35" s="39" t="s">
        <v>159</v>
      </c>
      <c r="AE35" s="40" t="s">
        <v>159</v>
      </c>
      <c r="AF35" s="41" t="s">
        <v>159</v>
      </c>
      <c r="AG35" s="40" t="s">
        <v>159</v>
      </c>
      <c r="AH35" s="41" t="s">
        <v>159</v>
      </c>
      <c r="AI35" s="42" t="s">
        <v>159</v>
      </c>
      <c r="AJ35" s="43"/>
      <c r="AK35" s="44"/>
      <c r="AL35" s="44"/>
      <c r="AM35" s="45"/>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row>
    <row r="36" spans="1:71" ht="151.5" customHeight="1" x14ac:dyDescent="0.25">
      <c r="A36" s="225"/>
      <c r="B36" s="265"/>
      <c r="C36" s="231"/>
      <c r="D36" s="231"/>
      <c r="E36" s="231"/>
      <c r="F36" s="231"/>
      <c r="G36" s="231"/>
      <c r="H36" s="231"/>
      <c r="I36" s="277"/>
      <c r="J36" s="269"/>
      <c r="K36" s="219"/>
      <c r="L36" s="294"/>
      <c r="M36" s="219">
        <v>0</v>
      </c>
      <c r="N36" s="269"/>
      <c r="O36" s="219"/>
      <c r="P36" s="222"/>
      <c r="Q36" s="33">
        <v>5</v>
      </c>
      <c r="R36" s="34"/>
      <c r="S36" s="35" t="s">
        <v>159</v>
      </c>
      <c r="T36" s="36"/>
      <c r="U36" s="36"/>
      <c r="V36" s="37" t="s">
        <v>159</v>
      </c>
      <c r="W36" s="36"/>
      <c r="X36" s="36"/>
      <c r="Y36" s="36"/>
      <c r="Z36" s="36"/>
      <c r="AA36" s="36"/>
      <c r="AB36" s="36"/>
      <c r="AC36" s="36"/>
      <c r="AD36" s="39" t="s">
        <v>159</v>
      </c>
      <c r="AE36" s="40" t="s">
        <v>159</v>
      </c>
      <c r="AF36" s="41" t="s">
        <v>159</v>
      </c>
      <c r="AG36" s="40" t="s">
        <v>159</v>
      </c>
      <c r="AH36" s="41" t="s">
        <v>159</v>
      </c>
      <c r="AI36" s="42" t="s">
        <v>159</v>
      </c>
      <c r="AJ36" s="43"/>
      <c r="AK36" s="44"/>
      <c r="AL36" s="44"/>
      <c r="AM36" s="45"/>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row>
    <row r="37" spans="1:71" ht="151.5" customHeight="1" thickBot="1" x14ac:dyDescent="0.3">
      <c r="A37" s="226"/>
      <c r="B37" s="266"/>
      <c r="C37" s="236"/>
      <c r="D37" s="236"/>
      <c r="E37" s="236"/>
      <c r="F37" s="236"/>
      <c r="G37" s="236"/>
      <c r="H37" s="236"/>
      <c r="I37" s="317"/>
      <c r="J37" s="270"/>
      <c r="K37" s="254"/>
      <c r="L37" s="302"/>
      <c r="M37" s="254">
        <v>0</v>
      </c>
      <c r="N37" s="270"/>
      <c r="O37" s="254"/>
      <c r="P37" s="223"/>
      <c r="Q37" s="50">
        <v>6</v>
      </c>
      <c r="R37" s="51"/>
      <c r="S37" s="52" t="s">
        <v>159</v>
      </c>
      <c r="T37" s="53"/>
      <c r="U37" s="53"/>
      <c r="V37" s="54" t="s">
        <v>159</v>
      </c>
      <c r="W37" s="53"/>
      <c r="X37" s="53"/>
      <c r="Y37" s="53"/>
      <c r="Z37" s="53"/>
      <c r="AA37" s="53"/>
      <c r="AB37" s="53"/>
      <c r="AC37" s="53"/>
      <c r="AD37" s="55" t="s">
        <v>159</v>
      </c>
      <c r="AE37" s="56" t="s">
        <v>159</v>
      </c>
      <c r="AF37" s="54" t="s">
        <v>159</v>
      </c>
      <c r="AG37" s="56" t="s">
        <v>159</v>
      </c>
      <c r="AH37" s="54" t="s">
        <v>159</v>
      </c>
      <c r="AI37" s="57" t="s">
        <v>159</v>
      </c>
      <c r="AJ37" s="53"/>
      <c r="AK37" s="58"/>
      <c r="AL37" s="58"/>
      <c r="AM37" s="59"/>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row>
    <row r="38" spans="1:71" ht="197.25" customHeight="1" x14ac:dyDescent="0.25">
      <c r="A38" s="224" t="s">
        <v>198</v>
      </c>
      <c r="B38" s="271">
        <v>6</v>
      </c>
      <c r="C38" s="262" t="s">
        <v>116</v>
      </c>
      <c r="D38" s="262" t="s">
        <v>352</v>
      </c>
      <c r="E38" s="262" t="s">
        <v>353</v>
      </c>
      <c r="F38" s="262" t="s">
        <v>354</v>
      </c>
      <c r="G38" s="262" t="s">
        <v>5</v>
      </c>
      <c r="H38" s="262" t="s">
        <v>190</v>
      </c>
      <c r="I38" s="276">
        <v>40</v>
      </c>
      <c r="J38" s="304" t="s">
        <v>155</v>
      </c>
      <c r="K38" s="303">
        <v>0.6</v>
      </c>
      <c r="L38" s="309" t="s">
        <v>193</v>
      </c>
      <c r="M38" s="309" t="s">
        <v>193</v>
      </c>
      <c r="N38" s="268" t="s">
        <v>180</v>
      </c>
      <c r="O38" s="218">
        <v>0.8</v>
      </c>
      <c r="P38" s="297" t="s">
        <v>181</v>
      </c>
      <c r="Q38" s="20">
        <v>1</v>
      </c>
      <c r="R38" s="21" t="s">
        <v>596</v>
      </c>
      <c r="S38" s="22" t="str">
        <f t="shared" ref="S38:S39" si="0">IF(OR(T38="Preventivo",T38="Detectivo"),"Probabilidad",IF(T38="Correctivo","Impacto",""))</f>
        <v>Probabilidad</v>
      </c>
      <c r="T38" s="23" t="s">
        <v>119</v>
      </c>
      <c r="U38" s="23" t="s">
        <v>120</v>
      </c>
      <c r="V38" s="24" t="str">
        <f>IF(AND(T38="Preventivo",U38="Automático"),"50%",IF(AND(T38="Preventivo",U38="Manual"),"40%",IF(AND(T38="Detectivo",U38="Automático"),"40%",IF(AND(T38="Detectivo",U38="Manual"),"30%",IF(AND(T38="Correctivo",U38="Automático"),"35%",IF(AND(T38="Correctivo",U38="Manual"),"25%",""))))))</f>
        <v>40%</v>
      </c>
      <c r="W38" s="23" t="s">
        <v>127</v>
      </c>
      <c r="X38" s="23" t="s">
        <v>122</v>
      </c>
      <c r="Y38" s="23" t="s">
        <v>123</v>
      </c>
      <c r="Z38" s="23"/>
      <c r="AA38" s="23"/>
      <c r="AB38" s="25"/>
      <c r="AC38" s="23"/>
      <c r="AD38" s="26">
        <f>IFERROR(IF(S38="Probabilidad",(K38-(+K38*V38)),IF(S38="Impacto",K38,"")),"")</f>
        <v>0.36</v>
      </c>
      <c r="AE38" s="27" t="str">
        <f>IFERROR(IF(AD38="","",IF(AD38&lt;=0.2,"Muy Baja",IF(AD38&lt;=0.4,"Baja",IF(AD38&lt;=0.6,"Media",IF(AD38&lt;=0.8,"Alta","Muy Alta"))))),"")</f>
        <v>Baja</v>
      </c>
      <c r="AF38" s="28">
        <f>+AD38</f>
        <v>0.36</v>
      </c>
      <c r="AG38" s="27" t="str">
        <f>IFERROR(IF(AH38="","",IF(AH38&lt;=0.2,"Leve",IF(AH38&lt;=0.4,"Menor",IF(AH38&lt;=0.6,"Moderado",IF(AH38&lt;=0.8,"Mayor","Catastrófico"))))),"")</f>
        <v>Mayor</v>
      </c>
      <c r="AH38" s="28">
        <f>IFERROR(IF(S38="Impacto",(O38-(+O38*V38)),IF(S38="Probabilidad",O38,"")),"")</f>
        <v>0.8</v>
      </c>
      <c r="AI38" s="47" t="str">
        <f t="shared" ref="AI38:AI39" si="1">IFERROR(IF(OR(AND(AE38="Muy Baja",AG38="Leve"),AND(AE38="Muy Baja",AG38="Menor"),AND(AE38="Baja",AG38="Leve")),"Bajo",IF(OR(AND(AE38="Muy baja",AG38="Moderado"),AND(AE38="Baja",AG38="Menor"),AND(AE38="Baja",AG38="Moderado"),AND(AE38="Media",AG38="Leve"),AND(AE38="Media",AG38="Menor"),AND(AE38="Media",AG38="Moderado"),AND(AE38="Alta",AG38="Leve"),AND(AE38="Alta",AG38="Menor")),"Moderado",IF(OR(AND(AE38="Muy Baja",AG38="Mayor"),AND(AE38="Baja",AG38="Mayor"),AND(AE38="Media",AG38="Mayor"),AND(AE38="Alta",AG38="Moderado"),AND(AE38="Alta",AG38="Mayor"),AND(AE38="Muy Alta",AG38="Leve"),AND(AE38="Muy Alta",AG38="Menor"),AND(AE38="Muy Alta",AG38="Moderado"),AND(AE38="Muy Alta",AG38="Mayor")),"Alto",IF(OR(AND(AE38="Muy Baja",AG38="Catastrófico"),AND(AE38="Baja",AG38="Catastrófico"),AND(AE38="Media",AG38="Catastrófico"),AND(AE38="Alta",AG38="Catastrófico"),AND(AE38="Muy Alta",AG38="Catastrófico")),"Extremo","")))),"")</f>
        <v>Alto</v>
      </c>
      <c r="AJ38" s="30" t="s">
        <v>124</v>
      </c>
      <c r="AK38" s="31"/>
      <c r="AL38" s="31"/>
      <c r="AM38" s="32"/>
    </row>
    <row r="39" spans="1:71" ht="168" customHeight="1" x14ac:dyDescent="0.25">
      <c r="A39" s="225"/>
      <c r="B39" s="265"/>
      <c r="C39" s="231"/>
      <c r="D39" s="231"/>
      <c r="E39" s="231"/>
      <c r="F39" s="231"/>
      <c r="G39" s="231"/>
      <c r="H39" s="231"/>
      <c r="I39" s="277"/>
      <c r="J39" s="269"/>
      <c r="K39" s="219"/>
      <c r="L39" s="294"/>
      <c r="M39" s="294"/>
      <c r="N39" s="269"/>
      <c r="O39" s="219"/>
      <c r="P39" s="222"/>
      <c r="Q39" s="33">
        <v>2</v>
      </c>
      <c r="R39" s="34" t="s">
        <v>597</v>
      </c>
      <c r="S39" s="35" t="str">
        <f t="shared" si="0"/>
        <v>Impacto</v>
      </c>
      <c r="T39" s="36" t="s">
        <v>182</v>
      </c>
      <c r="U39" s="36" t="s">
        <v>120</v>
      </c>
      <c r="V39" s="37" t="str">
        <f t="shared" ref="V39" si="2">IF(AND(T39="Preventivo",U39="Automático"),"50%",IF(AND(T39="Preventivo",U39="Manual"),"40%",IF(AND(T39="Detectivo",U39="Automático"),"40%",IF(AND(T39="Detectivo",U39="Manual"),"30%",IF(AND(T39="Correctivo",U39="Automático"),"35%",IF(AND(T39="Correctivo",U39="Manual"),"25%",""))))))</f>
        <v>25%</v>
      </c>
      <c r="W39" s="36" t="s">
        <v>127</v>
      </c>
      <c r="X39" s="36" t="s">
        <v>122</v>
      </c>
      <c r="Y39" s="36" t="s">
        <v>123</v>
      </c>
      <c r="Z39" s="36"/>
      <c r="AA39" s="36"/>
      <c r="AB39" s="36"/>
      <c r="AC39" s="36"/>
      <c r="AD39" s="39">
        <f>IFERROR(IF(AND(S38="Probabilidad",S39="Probabilidad"),(AF38-(+AF38*V39)),IF(S39="Probabilidad",(K38-(+K38*V39)),IF(S39="Impacto",AF38,""))),"")</f>
        <v>0.36</v>
      </c>
      <c r="AE39" s="40" t="str">
        <f t="shared" ref="AE39" si="3">IFERROR(IF(AD39="","",IF(AD39&lt;=0.2,"Muy Baja",IF(AD39&lt;=0.4,"Baja",IF(AD39&lt;=0.6,"Media",IF(AD39&lt;=0.8,"Alta","Muy Alta"))))),"")</f>
        <v>Baja</v>
      </c>
      <c r="AF39" s="41">
        <f t="shared" ref="AF39" si="4">+AD39</f>
        <v>0.36</v>
      </c>
      <c r="AG39" s="40" t="str">
        <f t="shared" ref="AG39" si="5">IFERROR(IF(AH39="","",IF(AH39&lt;=0.2,"Leve",IF(AH39&lt;=0.4,"Menor",IF(AH39&lt;=0.6,"Moderado",IF(AH39&lt;=0.8,"Mayor","Catastrófico"))))),"")</f>
        <v>Moderado</v>
      </c>
      <c r="AH39" s="41">
        <f>IFERROR(IF(AND(S38="Impacto",S39="Impacto"),(AH38-(+AH38*V39)),IF(S39="Impacto",(O38-(+O38*V39)),IF(S39="Probabilidad",AH38,""))),"")</f>
        <v>0.60000000000000009</v>
      </c>
      <c r="AI39" s="42" t="str">
        <f t="shared" si="1"/>
        <v>Moderado</v>
      </c>
      <c r="AJ39" s="43" t="s">
        <v>124</v>
      </c>
      <c r="AK39" s="44"/>
      <c r="AL39" s="44"/>
      <c r="AM39" s="45"/>
    </row>
    <row r="40" spans="1:71" ht="44.25" customHeight="1" x14ac:dyDescent="0.25">
      <c r="A40" s="225"/>
      <c r="B40" s="265"/>
      <c r="C40" s="231"/>
      <c r="D40" s="231"/>
      <c r="E40" s="231"/>
      <c r="F40" s="231"/>
      <c r="G40" s="231"/>
      <c r="H40" s="231"/>
      <c r="I40" s="277"/>
      <c r="J40" s="269"/>
      <c r="K40" s="219"/>
      <c r="L40" s="294"/>
      <c r="M40" s="294"/>
      <c r="N40" s="269"/>
      <c r="O40" s="219"/>
      <c r="P40" s="222"/>
      <c r="Q40" s="33">
        <v>3</v>
      </c>
      <c r="R40" s="46"/>
      <c r="S40" s="35" t="s">
        <v>159</v>
      </c>
      <c r="T40" s="36"/>
      <c r="U40" s="36"/>
      <c r="V40" s="37" t="s">
        <v>159</v>
      </c>
      <c r="W40" s="36"/>
      <c r="X40" s="36"/>
      <c r="Y40" s="36"/>
      <c r="Z40" s="36"/>
      <c r="AA40" s="36"/>
      <c r="AB40" s="36"/>
      <c r="AC40" s="36"/>
      <c r="AD40" s="39"/>
      <c r="AE40" s="40" t="s">
        <v>159</v>
      </c>
      <c r="AF40" s="41" t="s">
        <v>159</v>
      </c>
      <c r="AG40" s="40" t="s">
        <v>159</v>
      </c>
      <c r="AH40" s="41" t="s">
        <v>159</v>
      </c>
      <c r="AI40" s="42" t="s">
        <v>159</v>
      </c>
      <c r="AJ40" s="43"/>
      <c r="AK40" s="44"/>
      <c r="AL40" s="44"/>
      <c r="AM40" s="45"/>
    </row>
    <row r="41" spans="1:71" ht="44.25" customHeight="1" x14ac:dyDescent="0.25">
      <c r="A41" s="225"/>
      <c r="B41" s="265"/>
      <c r="C41" s="231"/>
      <c r="D41" s="231"/>
      <c r="E41" s="231"/>
      <c r="F41" s="231"/>
      <c r="G41" s="231"/>
      <c r="H41" s="231"/>
      <c r="I41" s="277"/>
      <c r="J41" s="269"/>
      <c r="K41" s="219"/>
      <c r="L41" s="294"/>
      <c r="M41" s="294"/>
      <c r="N41" s="269"/>
      <c r="O41" s="219"/>
      <c r="P41" s="222"/>
      <c r="Q41" s="33">
        <v>4</v>
      </c>
      <c r="R41" s="34"/>
      <c r="S41" s="35" t="s">
        <v>159</v>
      </c>
      <c r="T41" s="36"/>
      <c r="U41" s="36"/>
      <c r="V41" s="37" t="s">
        <v>159</v>
      </c>
      <c r="W41" s="36"/>
      <c r="X41" s="36"/>
      <c r="Y41" s="36"/>
      <c r="Z41" s="36"/>
      <c r="AA41" s="36"/>
      <c r="AB41" s="36"/>
      <c r="AC41" s="36"/>
      <c r="AD41" s="39"/>
      <c r="AE41" s="40" t="s">
        <v>159</v>
      </c>
      <c r="AF41" s="41" t="s">
        <v>159</v>
      </c>
      <c r="AG41" s="40" t="s">
        <v>159</v>
      </c>
      <c r="AH41" s="41" t="s">
        <v>159</v>
      </c>
      <c r="AI41" s="42" t="s">
        <v>159</v>
      </c>
      <c r="AJ41" s="43"/>
      <c r="AK41" s="44"/>
      <c r="AL41" s="44"/>
      <c r="AM41" s="45"/>
    </row>
    <row r="42" spans="1:71" ht="44.25" customHeight="1" x14ac:dyDescent="0.25">
      <c r="A42" s="225"/>
      <c r="B42" s="265"/>
      <c r="C42" s="231"/>
      <c r="D42" s="231"/>
      <c r="E42" s="231"/>
      <c r="F42" s="231"/>
      <c r="G42" s="231"/>
      <c r="H42" s="231"/>
      <c r="I42" s="277"/>
      <c r="J42" s="269"/>
      <c r="K42" s="219"/>
      <c r="L42" s="294"/>
      <c r="M42" s="294"/>
      <c r="N42" s="269"/>
      <c r="O42" s="219"/>
      <c r="P42" s="222"/>
      <c r="Q42" s="33">
        <v>5</v>
      </c>
      <c r="R42" s="34"/>
      <c r="S42" s="35" t="s">
        <v>159</v>
      </c>
      <c r="T42" s="36"/>
      <c r="U42" s="36"/>
      <c r="V42" s="37" t="s">
        <v>159</v>
      </c>
      <c r="W42" s="36"/>
      <c r="X42" s="36"/>
      <c r="Y42" s="36"/>
      <c r="Z42" s="36"/>
      <c r="AA42" s="36"/>
      <c r="AB42" s="36"/>
      <c r="AC42" s="36"/>
      <c r="AD42" s="39"/>
      <c r="AE42" s="40" t="s">
        <v>159</v>
      </c>
      <c r="AF42" s="41" t="s">
        <v>159</v>
      </c>
      <c r="AG42" s="40" t="s">
        <v>159</v>
      </c>
      <c r="AH42" s="41" t="s">
        <v>159</v>
      </c>
      <c r="AI42" s="42" t="s">
        <v>159</v>
      </c>
      <c r="AJ42" s="43"/>
      <c r="AK42" s="44"/>
      <c r="AL42" s="44"/>
      <c r="AM42" s="45"/>
    </row>
    <row r="43" spans="1:71" ht="44.25" customHeight="1" x14ac:dyDescent="0.25">
      <c r="A43" s="225"/>
      <c r="B43" s="272"/>
      <c r="C43" s="232"/>
      <c r="D43" s="232"/>
      <c r="E43" s="232"/>
      <c r="F43" s="232"/>
      <c r="G43" s="232"/>
      <c r="H43" s="232"/>
      <c r="I43" s="278"/>
      <c r="J43" s="280"/>
      <c r="K43" s="220"/>
      <c r="L43" s="295"/>
      <c r="M43" s="295"/>
      <c r="N43" s="280"/>
      <c r="O43" s="220"/>
      <c r="P43" s="298"/>
      <c r="Q43" s="33">
        <v>6</v>
      </c>
      <c r="R43" s="34"/>
      <c r="S43" s="35" t="s">
        <v>159</v>
      </c>
      <c r="T43" s="36"/>
      <c r="U43" s="36"/>
      <c r="V43" s="37" t="s">
        <v>159</v>
      </c>
      <c r="W43" s="36"/>
      <c r="X43" s="36"/>
      <c r="Y43" s="36"/>
      <c r="Z43" s="36"/>
      <c r="AA43" s="36"/>
      <c r="AB43" s="36"/>
      <c r="AC43" s="36"/>
      <c r="AD43" s="39"/>
      <c r="AE43" s="40" t="s">
        <v>159</v>
      </c>
      <c r="AF43" s="41" t="s">
        <v>159</v>
      </c>
      <c r="AG43" s="40" t="s">
        <v>159</v>
      </c>
      <c r="AH43" s="41" t="s">
        <v>159</v>
      </c>
      <c r="AI43" s="42" t="s">
        <v>159</v>
      </c>
      <c r="AJ43" s="43"/>
      <c r="AK43" s="44"/>
      <c r="AL43" s="44"/>
      <c r="AM43" s="45"/>
    </row>
    <row r="44" spans="1:71" ht="164.25" customHeight="1" x14ac:dyDescent="0.25">
      <c r="A44" s="225"/>
      <c r="B44" s="264">
        <v>7</v>
      </c>
      <c r="C44" s="230" t="s">
        <v>172</v>
      </c>
      <c r="D44" s="230" t="s">
        <v>355</v>
      </c>
      <c r="E44" s="230" t="s">
        <v>293</v>
      </c>
      <c r="F44" s="230" t="s">
        <v>363</v>
      </c>
      <c r="G44" s="230" t="s">
        <v>24</v>
      </c>
      <c r="H44" s="230" t="s">
        <v>190</v>
      </c>
      <c r="I44" s="305">
        <v>3</v>
      </c>
      <c r="J44" s="268" t="s">
        <v>163</v>
      </c>
      <c r="K44" s="218">
        <v>0.4</v>
      </c>
      <c r="L44" s="293" t="s">
        <v>241</v>
      </c>
      <c r="M44" s="293" t="s">
        <v>241</v>
      </c>
      <c r="N44" s="268" t="s">
        <v>259</v>
      </c>
      <c r="O44" s="218">
        <v>0.2</v>
      </c>
      <c r="P44" s="297" t="s">
        <v>271</v>
      </c>
      <c r="Q44" s="33">
        <v>1</v>
      </c>
      <c r="R44" s="34" t="s">
        <v>598</v>
      </c>
      <c r="S44" s="35" t="s">
        <v>157</v>
      </c>
      <c r="T44" s="36" t="s">
        <v>119</v>
      </c>
      <c r="U44" s="36" t="s">
        <v>120</v>
      </c>
      <c r="V44" s="37" t="s">
        <v>161</v>
      </c>
      <c r="W44" s="36"/>
      <c r="X44" s="36"/>
      <c r="Y44" s="36"/>
      <c r="Z44" s="36" t="s">
        <v>148</v>
      </c>
      <c r="AA44" s="36" t="s">
        <v>122</v>
      </c>
      <c r="AB44" s="36" t="s">
        <v>149</v>
      </c>
      <c r="AC44" s="36" t="s">
        <v>150</v>
      </c>
      <c r="AD44" s="39">
        <v>0.24</v>
      </c>
      <c r="AE44" s="40" t="s">
        <v>163</v>
      </c>
      <c r="AF44" s="41">
        <v>0.24</v>
      </c>
      <c r="AG44" s="40" t="s">
        <v>259</v>
      </c>
      <c r="AH44" s="41">
        <v>0.2</v>
      </c>
      <c r="AI44" s="42" t="s">
        <v>271</v>
      </c>
      <c r="AJ44" s="43" t="s">
        <v>124</v>
      </c>
      <c r="AK44" s="44"/>
      <c r="AL44" s="44"/>
      <c r="AM44" s="45"/>
    </row>
    <row r="45" spans="1:71" ht="168" customHeight="1" x14ac:dyDescent="0.25">
      <c r="A45" s="225"/>
      <c r="B45" s="265"/>
      <c r="C45" s="231"/>
      <c r="D45" s="231"/>
      <c r="E45" s="231"/>
      <c r="F45" s="231"/>
      <c r="G45" s="231"/>
      <c r="H45" s="231"/>
      <c r="I45" s="277"/>
      <c r="J45" s="269"/>
      <c r="K45" s="219"/>
      <c r="L45" s="294"/>
      <c r="M45" s="294"/>
      <c r="N45" s="269"/>
      <c r="O45" s="219"/>
      <c r="P45" s="222"/>
      <c r="Q45" s="33">
        <v>2</v>
      </c>
      <c r="R45" s="34" t="s">
        <v>599</v>
      </c>
      <c r="S45" s="35" t="s">
        <v>157</v>
      </c>
      <c r="T45" s="36" t="s">
        <v>128</v>
      </c>
      <c r="U45" s="36" t="s">
        <v>120</v>
      </c>
      <c r="V45" s="37" t="s">
        <v>158</v>
      </c>
      <c r="W45" s="36"/>
      <c r="X45" s="36"/>
      <c r="Y45" s="36"/>
      <c r="Z45" s="36" t="s">
        <v>148</v>
      </c>
      <c r="AA45" s="36" t="s">
        <v>122</v>
      </c>
      <c r="AB45" s="36" t="s">
        <v>149</v>
      </c>
      <c r="AC45" s="36" t="s">
        <v>150</v>
      </c>
      <c r="AD45" s="39">
        <v>0.16799999999999998</v>
      </c>
      <c r="AE45" s="40" t="s">
        <v>194</v>
      </c>
      <c r="AF45" s="41">
        <v>0.16799999999999998</v>
      </c>
      <c r="AG45" s="40" t="s">
        <v>259</v>
      </c>
      <c r="AH45" s="41">
        <v>0.2</v>
      </c>
      <c r="AI45" s="42" t="s">
        <v>271</v>
      </c>
      <c r="AJ45" s="43" t="s">
        <v>124</v>
      </c>
      <c r="AK45" s="44"/>
      <c r="AL45" s="44"/>
      <c r="AM45" s="45"/>
    </row>
    <row r="46" spans="1:71" ht="153.75" customHeight="1" x14ac:dyDescent="0.25">
      <c r="A46" s="225"/>
      <c r="B46" s="265"/>
      <c r="C46" s="231"/>
      <c r="D46" s="231"/>
      <c r="E46" s="231"/>
      <c r="F46" s="231"/>
      <c r="G46" s="231"/>
      <c r="H46" s="231"/>
      <c r="I46" s="277"/>
      <c r="J46" s="269"/>
      <c r="K46" s="219"/>
      <c r="L46" s="294"/>
      <c r="M46" s="294"/>
      <c r="N46" s="269"/>
      <c r="O46" s="219"/>
      <c r="P46" s="222"/>
      <c r="Q46" s="33">
        <v>3</v>
      </c>
      <c r="R46" s="46" t="s">
        <v>600</v>
      </c>
      <c r="S46" s="35" t="s">
        <v>157</v>
      </c>
      <c r="T46" s="36" t="s">
        <v>128</v>
      </c>
      <c r="U46" s="36" t="s">
        <v>120</v>
      </c>
      <c r="V46" s="37" t="s">
        <v>158</v>
      </c>
      <c r="W46" s="36"/>
      <c r="X46" s="36"/>
      <c r="Y46" s="36"/>
      <c r="Z46" s="36" t="s">
        <v>148</v>
      </c>
      <c r="AA46" s="36" t="s">
        <v>122</v>
      </c>
      <c r="AB46" s="36" t="s">
        <v>149</v>
      </c>
      <c r="AC46" s="36" t="s">
        <v>150</v>
      </c>
      <c r="AD46" s="39">
        <v>0.11759999999999998</v>
      </c>
      <c r="AE46" s="40" t="s">
        <v>194</v>
      </c>
      <c r="AF46" s="41">
        <v>0.11759999999999998</v>
      </c>
      <c r="AG46" s="40" t="s">
        <v>259</v>
      </c>
      <c r="AH46" s="41">
        <v>0.2</v>
      </c>
      <c r="AI46" s="42" t="s">
        <v>271</v>
      </c>
      <c r="AJ46" s="43" t="s">
        <v>124</v>
      </c>
      <c r="AK46" s="44"/>
      <c r="AL46" s="44"/>
      <c r="AM46" s="45"/>
    </row>
    <row r="47" spans="1:71" ht="44.25" customHeight="1" x14ac:dyDescent="0.25">
      <c r="A47" s="225"/>
      <c r="B47" s="265"/>
      <c r="C47" s="231"/>
      <c r="D47" s="231"/>
      <c r="E47" s="231"/>
      <c r="F47" s="231"/>
      <c r="G47" s="231"/>
      <c r="H47" s="231"/>
      <c r="I47" s="277"/>
      <c r="J47" s="269"/>
      <c r="K47" s="219"/>
      <c r="L47" s="294"/>
      <c r="M47" s="294"/>
      <c r="N47" s="269"/>
      <c r="O47" s="219"/>
      <c r="P47" s="222"/>
      <c r="Q47" s="33">
        <v>4</v>
      </c>
      <c r="R47" s="34"/>
      <c r="S47" s="35" t="s">
        <v>159</v>
      </c>
      <c r="T47" s="36"/>
      <c r="U47" s="36"/>
      <c r="V47" s="37" t="s">
        <v>159</v>
      </c>
      <c r="W47" s="36"/>
      <c r="X47" s="36"/>
      <c r="Y47" s="36"/>
      <c r="Z47" s="36"/>
      <c r="AA47" s="36"/>
      <c r="AB47" s="36"/>
      <c r="AC47" s="36"/>
      <c r="AD47" s="39"/>
      <c r="AE47" s="40"/>
      <c r="AF47" s="41"/>
      <c r="AG47" s="40"/>
      <c r="AH47" s="41"/>
      <c r="AI47" s="42"/>
      <c r="AJ47" s="43"/>
      <c r="AK47" s="44"/>
      <c r="AL47" s="44"/>
      <c r="AM47" s="45"/>
    </row>
    <row r="48" spans="1:71" ht="44.25" customHeight="1" x14ac:dyDescent="0.25">
      <c r="A48" s="225"/>
      <c r="B48" s="265"/>
      <c r="C48" s="231"/>
      <c r="D48" s="231"/>
      <c r="E48" s="231"/>
      <c r="F48" s="231"/>
      <c r="G48" s="231"/>
      <c r="H48" s="231"/>
      <c r="I48" s="277"/>
      <c r="J48" s="269"/>
      <c r="K48" s="219"/>
      <c r="L48" s="294"/>
      <c r="M48" s="294"/>
      <c r="N48" s="269"/>
      <c r="O48" s="219"/>
      <c r="P48" s="222"/>
      <c r="Q48" s="33">
        <v>5</v>
      </c>
      <c r="R48" s="34"/>
      <c r="S48" s="35" t="s">
        <v>159</v>
      </c>
      <c r="T48" s="36"/>
      <c r="U48" s="36"/>
      <c r="V48" s="37" t="s">
        <v>159</v>
      </c>
      <c r="W48" s="36"/>
      <c r="X48" s="36"/>
      <c r="Y48" s="36"/>
      <c r="Z48" s="36"/>
      <c r="AA48" s="36"/>
      <c r="AB48" s="36"/>
      <c r="AC48" s="36"/>
      <c r="AD48" s="39"/>
      <c r="AE48" s="40"/>
      <c r="AF48" s="41"/>
      <c r="AG48" s="40"/>
      <c r="AH48" s="41"/>
      <c r="AI48" s="42"/>
      <c r="AJ48" s="43"/>
      <c r="AK48" s="44"/>
      <c r="AL48" s="44"/>
      <c r="AM48" s="45"/>
    </row>
    <row r="49" spans="1:39" ht="44.25" customHeight="1" x14ac:dyDescent="0.25">
      <c r="A49" s="225"/>
      <c r="B49" s="272"/>
      <c r="C49" s="232"/>
      <c r="D49" s="232"/>
      <c r="E49" s="232"/>
      <c r="F49" s="232"/>
      <c r="G49" s="232"/>
      <c r="H49" s="232"/>
      <c r="I49" s="278"/>
      <c r="J49" s="280"/>
      <c r="K49" s="220"/>
      <c r="L49" s="295"/>
      <c r="M49" s="295"/>
      <c r="N49" s="280"/>
      <c r="O49" s="220"/>
      <c r="P49" s="298"/>
      <c r="Q49" s="33">
        <v>6</v>
      </c>
      <c r="R49" s="34"/>
      <c r="S49" s="35" t="s">
        <v>159</v>
      </c>
      <c r="T49" s="36"/>
      <c r="U49" s="36"/>
      <c r="V49" s="37" t="s">
        <v>159</v>
      </c>
      <c r="W49" s="36"/>
      <c r="X49" s="36"/>
      <c r="Y49" s="36"/>
      <c r="Z49" s="36"/>
      <c r="AA49" s="36"/>
      <c r="AB49" s="36"/>
      <c r="AC49" s="36"/>
      <c r="AD49" s="39"/>
      <c r="AE49" s="40"/>
      <c r="AF49" s="41"/>
      <c r="AG49" s="40"/>
      <c r="AH49" s="41"/>
      <c r="AI49" s="42"/>
      <c r="AJ49" s="43"/>
      <c r="AK49" s="44"/>
      <c r="AL49" s="44"/>
      <c r="AM49" s="45"/>
    </row>
    <row r="50" spans="1:39" ht="151.5" customHeight="1" x14ac:dyDescent="0.25">
      <c r="A50" s="225"/>
      <c r="B50" s="264">
        <v>8</v>
      </c>
      <c r="C50" s="230" t="s">
        <v>116</v>
      </c>
      <c r="D50" s="230" t="s">
        <v>356</v>
      </c>
      <c r="E50" s="230" t="s">
        <v>357</v>
      </c>
      <c r="F50" s="230" t="s">
        <v>364</v>
      </c>
      <c r="G50" s="230" t="s">
        <v>5</v>
      </c>
      <c r="H50" s="230" t="s">
        <v>190</v>
      </c>
      <c r="I50" s="305">
        <v>100</v>
      </c>
      <c r="J50" s="268" t="s">
        <v>155</v>
      </c>
      <c r="K50" s="218">
        <v>0.6</v>
      </c>
      <c r="L50" s="293" t="s">
        <v>193</v>
      </c>
      <c r="M50" s="293" t="s">
        <v>193</v>
      </c>
      <c r="N50" s="268" t="s">
        <v>180</v>
      </c>
      <c r="O50" s="218">
        <v>0.8</v>
      </c>
      <c r="P50" s="297" t="s">
        <v>181</v>
      </c>
      <c r="Q50" s="33">
        <v>1</v>
      </c>
      <c r="R50" s="34" t="s">
        <v>601</v>
      </c>
      <c r="S50" s="35" t="s">
        <v>157</v>
      </c>
      <c r="T50" s="36" t="s">
        <v>119</v>
      </c>
      <c r="U50" s="36" t="s">
        <v>120</v>
      </c>
      <c r="V50" s="37" t="s">
        <v>161</v>
      </c>
      <c r="W50" s="36" t="s">
        <v>127</v>
      </c>
      <c r="X50" s="36" t="s">
        <v>122</v>
      </c>
      <c r="Y50" s="36" t="s">
        <v>123</v>
      </c>
      <c r="Z50" s="36"/>
      <c r="AA50" s="36"/>
      <c r="AB50" s="36"/>
      <c r="AC50" s="36"/>
      <c r="AD50" s="39">
        <v>0.36</v>
      </c>
      <c r="AE50" s="40" t="s">
        <v>163</v>
      </c>
      <c r="AF50" s="41">
        <v>0.36</v>
      </c>
      <c r="AG50" s="40" t="s">
        <v>180</v>
      </c>
      <c r="AH50" s="41">
        <v>0.8</v>
      </c>
      <c r="AI50" s="47" t="s">
        <v>181</v>
      </c>
      <c r="AJ50" s="43" t="s">
        <v>124</v>
      </c>
      <c r="AK50" s="44"/>
      <c r="AL50" s="44"/>
      <c r="AM50" s="45"/>
    </row>
    <row r="51" spans="1:39" ht="211.5" customHeight="1" x14ac:dyDescent="0.25">
      <c r="A51" s="225"/>
      <c r="B51" s="265"/>
      <c r="C51" s="231"/>
      <c r="D51" s="231"/>
      <c r="E51" s="231"/>
      <c r="F51" s="231"/>
      <c r="G51" s="231"/>
      <c r="H51" s="231"/>
      <c r="I51" s="277"/>
      <c r="J51" s="269"/>
      <c r="K51" s="219"/>
      <c r="L51" s="294"/>
      <c r="M51" s="294"/>
      <c r="N51" s="269"/>
      <c r="O51" s="219"/>
      <c r="P51" s="222"/>
      <c r="Q51" s="33">
        <v>2</v>
      </c>
      <c r="R51" s="34" t="s">
        <v>602</v>
      </c>
      <c r="S51" s="35" t="s">
        <v>157</v>
      </c>
      <c r="T51" s="36" t="s">
        <v>119</v>
      </c>
      <c r="U51" s="36" t="s">
        <v>120</v>
      </c>
      <c r="V51" s="37" t="s">
        <v>161</v>
      </c>
      <c r="W51" s="36" t="s">
        <v>127</v>
      </c>
      <c r="X51" s="36" t="s">
        <v>122</v>
      </c>
      <c r="Y51" s="36" t="s">
        <v>123</v>
      </c>
      <c r="Z51" s="36"/>
      <c r="AA51" s="36"/>
      <c r="AB51" s="36"/>
      <c r="AC51" s="36"/>
      <c r="AD51" s="39">
        <v>0.36</v>
      </c>
      <c r="AE51" s="40" t="s">
        <v>163</v>
      </c>
      <c r="AF51" s="41">
        <v>0.36</v>
      </c>
      <c r="AG51" s="40" t="s">
        <v>180</v>
      </c>
      <c r="AH51" s="41">
        <v>0.8</v>
      </c>
      <c r="AI51" s="47" t="s">
        <v>181</v>
      </c>
      <c r="AJ51" s="43" t="s">
        <v>124</v>
      </c>
      <c r="AK51" s="44"/>
      <c r="AL51" s="44"/>
      <c r="AM51" s="45"/>
    </row>
    <row r="52" spans="1:39" ht="177" customHeight="1" x14ac:dyDescent="0.25">
      <c r="A52" s="225"/>
      <c r="B52" s="265"/>
      <c r="C52" s="231"/>
      <c r="D52" s="231"/>
      <c r="E52" s="231"/>
      <c r="F52" s="231"/>
      <c r="G52" s="231"/>
      <c r="H52" s="231"/>
      <c r="I52" s="277"/>
      <c r="J52" s="269"/>
      <c r="K52" s="219"/>
      <c r="L52" s="294"/>
      <c r="M52" s="294"/>
      <c r="N52" s="269"/>
      <c r="O52" s="219"/>
      <c r="P52" s="222"/>
      <c r="Q52" s="33">
        <v>3</v>
      </c>
      <c r="R52" s="46" t="s">
        <v>603</v>
      </c>
      <c r="S52" s="35" t="s">
        <v>157</v>
      </c>
      <c r="T52" s="36" t="s">
        <v>128</v>
      </c>
      <c r="U52" s="36" t="s">
        <v>120</v>
      </c>
      <c r="V52" s="37" t="s">
        <v>158</v>
      </c>
      <c r="W52" s="36" t="s">
        <v>127</v>
      </c>
      <c r="X52" s="36" t="s">
        <v>122</v>
      </c>
      <c r="Y52" s="36" t="s">
        <v>123</v>
      </c>
      <c r="Z52" s="36"/>
      <c r="AA52" s="36"/>
      <c r="AB52" s="36"/>
      <c r="AC52" s="36"/>
      <c r="AD52" s="39">
        <v>0.252</v>
      </c>
      <c r="AE52" s="40" t="s">
        <v>163</v>
      </c>
      <c r="AF52" s="41">
        <v>0.252</v>
      </c>
      <c r="AG52" s="40" t="s">
        <v>180</v>
      </c>
      <c r="AH52" s="41">
        <v>0.8</v>
      </c>
      <c r="AI52" s="47" t="s">
        <v>181</v>
      </c>
      <c r="AJ52" s="43" t="s">
        <v>124</v>
      </c>
      <c r="AK52" s="44"/>
      <c r="AL52" s="44"/>
      <c r="AM52" s="45"/>
    </row>
    <row r="53" spans="1:39" ht="59.25" customHeight="1" x14ac:dyDescent="0.25">
      <c r="A53" s="225"/>
      <c r="B53" s="265"/>
      <c r="C53" s="231"/>
      <c r="D53" s="231"/>
      <c r="E53" s="231"/>
      <c r="F53" s="231"/>
      <c r="G53" s="231"/>
      <c r="H53" s="231"/>
      <c r="I53" s="277"/>
      <c r="J53" s="269"/>
      <c r="K53" s="219"/>
      <c r="L53" s="294"/>
      <c r="M53" s="294"/>
      <c r="N53" s="269"/>
      <c r="O53" s="219"/>
      <c r="P53" s="222"/>
      <c r="Q53" s="33">
        <v>4</v>
      </c>
      <c r="R53" s="34"/>
      <c r="S53" s="35" t="s">
        <v>159</v>
      </c>
      <c r="T53" s="36"/>
      <c r="U53" s="36"/>
      <c r="V53" s="37" t="s">
        <v>159</v>
      </c>
      <c r="W53" s="36"/>
      <c r="X53" s="36"/>
      <c r="Y53" s="36"/>
      <c r="Z53" s="36"/>
      <c r="AA53" s="36"/>
      <c r="AB53" s="36"/>
      <c r="AC53" s="36"/>
      <c r="AD53" s="39"/>
      <c r="AE53" s="40"/>
      <c r="AF53" s="41"/>
      <c r="AG53" s="40"/>
      <c r="AH53" s="41"/>
      <c r="AI53" s="42"/>
      <c r="AJ53" s="43"/>
      <c r="AK53" s="44"/>
      <c r="AL53" s="44"/>
      <c r="AM53" s="45"/>
    </row>
    <row r="54" spans="1:39" ht="59.25" customHeight="1" x14ac:dyDescent="0.25">
      <c r="A54" s="225"/>
      <c r="B54" s="265"/>
      <c r="C54" s="231"/>
      <c r="D54" s="231"/>
      <c r="E54" s="231"/>
      <c r="F54" s="231"/>
      <c r="G54" s="231"/>
      <c r="H54" s="231"/>
      <c r="I54" s="277"/>
      <c r="J54" s="269"/>
      <c r="K54" s="219"/>
      <c r="L54" s="294"/>
      <c r="M54" s="294"/>
      <c r="N54" s="269"/>
      <c r="O54" s="219"/>
      <c r="P54" s="222"/>
      <c r="Q54" s="33">
        <v>5</v>
      </c>
      <c r="R54" s="34"/>
      <c r="S54" s="35" t="s">
        <v>159</v>
      </c>
      <c r="T54" s="36"/>
      <c r="U54" s="36"/>
      <c r="V54" s="37" t="s">
        <v>159</v>
      </c>
      <c r="W54" s="36"/>
      <c r="X54" s="36"/>
      <c r="Y54" s="36"/>
      <c r="Z54" s="36"/>
      <c r="AA54" s="36"/>
      <c r="AB54" s="36"/>
      <c r="AC54" s="36"/>
      <c r="AD54" s="39"/>
      <c r="AE54" s="40"/>
      <c r="AF54" s="41"/>
      <c r="AG54" s="40"/>
      <c r="AH54" s="41"/>
      <c r="AI54" s="42"/>
      <c r="AJ54" s="43"/>
      <c r="AK54" s="44"/>
      <c r="AL54" s="44"/>
      <c r="AM54" s="45"/>
    </row>
    <row r="55" spans="1:39" ht="59.25" customHeight="1" thickBot="1" x14ac:dyDescent="0.3">
      <c r="A55" s="226"/>
      <c r="B55" s="266"/>
      <c r="C55" s="236"/>
      <c r="D55" s="236"/>
      <c r="E55" s="236"/>
      <c r="F55" s="236"/>
      <c r="G55" s="236"/>
      <c r="H55" s="236"/>
      <c r="I55" s="317"/>
      <c r="J55" s="270"/>
      <c r="K55" s="254"/>
      <c r="L55" s="302"/>
      <c r="M55" s="302"/>
      <c r="N55" s="270"/>
      <c r="O55" s="254"/>
      <c r="P55" s="298"/>
      <c r="Q55" s="50">
        <v>6</v>
      </c>
      <c r="R55" s="51"/>
      <c r="S55" s="52" t="s">
        <v>159</v>
      </c>
      <c r="T55" s="53"/>
      <c r="U55" s="53"/>
      <c r="V55" s="54" t="s">
        <v>159</v>
      </c>
      <c r="W55" s="53"/>
      <c r="X55" s="53"/>
      <c r="Y55" s="53"/>
      <c r="Z55" s="53"/>
      <c r="AA55" s="53"/>
      <c r="AB55" s="53"/>
      <c r="AC55" s="53"/>
      <c r="AD55" s="55"/>
      <c r="AE55" s="56"/>
      <c r="AF55" s="54"/>
      <c r="AG55" s="56"/>
      <c r="AH55" s="54"/>
      <c r="AI55" s="57"/>
      <c r="AJ55" s="53"/>
      <c r="AK55" s="58"/>
      <c r="AL55" s="58"/>
      <c r="AM55" s="59"/>
    </row>
    <row r="56" spans="1:39" ht="213.75" customHeight="1" x14ac:dyDescent="0.25">
      <c r="A56" s="224" t="s">
        <v>22</v>
      </c>
      <c r="B56" s="271">
        <v>9</v>
      </c>
      <c r="C56" s="262" t="s">
        <v>116</v>
      </c>
      <c r="D56" s="262" t="s">
        <v>300</v>
      </c>
      <c r="E56" s="262" t="s">
        <v>301</v>
      </c>
      <c r="F56" s="262" t="s">
        <v>493</v>
      </c>
      <c r="G56" s="262" t="s">
        <v>5</v>
      </c>
      <c r="H56" s="262" t="s">
        <v>190</v>
      </c>
      <c r="I56" s="276">
        <v>100</v>
      </c>
      <c r="J56" s="304" t="s">
        <v>155</v>
      </c>
      <c r="K56" s="303">
        <v>0.6</v>
      </c>
      <c r="L56" s="309" t="s">
        <v>164</v>
      </c>
      <c r="M56" s="303" t="s">
        <v>164</v>
      </c>
      <c r="N56" s="304" t="s">
        <v>259</v>
      </c>
      <c r="O56" s="303">
        <v>0.2</v>
      </c>
      <c r="P56" s="221" t="s">
        <v>156</v>
      </c>
      <c r="Q56" s="20">
        <v>1</v>
      </c>
      <c r="R56" s="21" t="s">
        <v>437</v>
      </c>
      <c r="S56" s="22" t="s">
        <v>157</v>
      </c>
      <c r="T56" s="23" t="s">
        <v>128</v>
      </c>
      <c r="U56" s="23" t="s">
        <v>120</v>
      </c>
      <c r="V56" s="24" t="s">
        <v>158</v>
      </c>
      <c r="W56" s="23" t="s">
        <v>127</v>
      </c>
      <c r="X56" s="23" t="s">
        <v>122</v>
      </c>
      <c r="Y56" s="23" t="s">
        <v>123</v>
      </c>
      <c r="Z56" s="23"/>
      <c r="AA56" s="23"/>
      <c r="AB56" s="23"/>
      <c r="AC56" s="23"/>
      <c r="AD56" s="26">
        <v>0.42</v>
      </c>
      <c r="AE56" s="27" t="s">
        <v>155</v>
      </c>
      <c r="AF56" s="28">
        <v>0.42</v>
      </c>
      <c r="AG56" s="27" t="s">
        <v>259</v>
      </c>
      <c r="AH56" s="28">
        <v>0.2</v>
      </c>
      <c r="AI56" s="29" t="s">
        <v>156</v>
      </c>
      <c r="AJ56" s="30" t="s">
        <v>124</v>
      </c>
      <c r="AK56" s="31"/>
      <c r="AL56" s="31"/>
      <c r="AM56" s="32"/>
    </row>
    <row r="57" spans="1:39" ht="268.5" customHeight="1" x14ac:dyDescent="0.25">
      <c r="A57" s="225"/>
      <c r="B57" s="265"/>
      <c r="C57" s="231"/>
      <c r="D57" s="231"/>
      <c r="E57" s="231"/>
      <c r="F57" s="231"/>
      <c r="G57" s="231"/>
      <c r="H57" s="231"/>
      <c r="I57" s="277"/>
      <c r="J57" s="269"/>
      <c r="K57" s="219"/>
      <c r="L57" s="294"/>
      <c r="M57" s="219">
        <v>0</v>
      </c>
      <c r="N57" s="269"/>
      <c r="O57" s="219"/>
      <c r="P57" s="222"/>
      <c r="Q57" s="33">
        <v>2</v>
      </c>
      <c r="R57" s="34" t="s">
        <v>438</v>
      </c>
      <c r="S57" s="35" t="s">
        <v>157</v>
      </c>
      <c r="T57" s="36" t="s">
        <v>119</v>
      </c>
      <c r="U57" s="36" t="s">
        <v>120</v>
      </c>
      <c r="V57" s="37" t="s">
        <v>161</v>
      </c>
      <c r="W57" s="36" t="s">
        <v>127</v>
      </c>
      <c r="X57" s="36" t="s">
        <v>122</v>
      </c>
      <c r="Y57" s="36" t="s">
        <v>123</v>
      </c>
      <c r="Z57" s="36"/>
      <c r="AA57" s="36"/>
      <c r="AB57" s="36"/>
      <c r="AC57" s="36"/>
      <c r="AD57" s="39">
        <v>0.252</v>
      </c>
      <c r="AE57" s="40" t="s">
        <v>163</v>
      </c>
      <c r="AF57" s="41">
        <v>0.252</v>
      </c>
      <c r="AG57" s="40" t="s">
        <v>259</v>
      </c>
      <c r="AH57" s="41">
        <v>0.2</v>
      </c>
      <c r="AI57" s="42" t="s">
        <v>271</v>
      </c>
      <c r="AJ57" s="43" t="s">
        <v>124</v>
      </c>
      <c r="AK57" s="44"/>
      <c r="AL57" s="44"/>
      <c r="AM57" s="45"/>
    </row>
    <row r="58" spans="1:39" ht="298.5" customHeight="1" x14ac:dyDescent="0.25">
      <c r="A58" s="225"/>
      <c r="B58" s="265"/>
      <c r="C58" s="231"/>
      <c r="D58" s="231"/>
      <c r="E58" s="231"/>
      <c r="F58" s="231"/>
      <c r="G58" s="231"/>
      <c r="H58" s="231"/>
      <c r="I58" s="277"/>
      <c r="J58" s="269"/>
      <c r="K58" s="219"/>
      <c r="L58" s="294"/>
      <c r="M58" s="219">
        <v>0</v>
      </c>
      <c r="N58" s="269"/>
      <c r="O58" s="219"/>
      <c r="P58" s="222"/>
      <c r="Q58" s="33">
        <v>3</v>
      </c>
      <c r="R58" s="34" t="s">
        <v>439</v>
      </c>
      <c r="S58" s="35" t="s">
        <v>157</v>
      </c>
      <c r="T58" s="36" t="s">
        <v>128</v>
      </c>
      <c r="U58" s="36" t="s">
        <v>120</v>
      </c>
      <c r="V58" s="37" t="s">
        <v>158</v>
      </c>
      <c r="W58" s="36" t="s">
        <v>127</v>
      </c>
      <c r="X58" s="36" t="s">
        <v>122</v>
      </c>
      <c r="Y58" s="36" t="s">
        <v>123</v>
      </c>
      <c r="Z58" s="36"/>
      <c r="AA58" s="36"/>
      <c r="AB58" s="36"/>
      <c r="AC58" s="36"/>
      <c r="AD58" s="39">
        <v>0.1764</v>
      </c>
      <c r="AE58" s="40" t="s">
        <v>194</v>
      </c>
      <c r="AF58" s="41">
        <v>0.1764</v>
      </c>
      <c r="AG58" s="40" t="s">
        <v>259</v>
      </c>
      <c r="AH58" s="41">
        <v>0.2</v>
      </c>
      <c r="AI58" s="42" t="s">
        <v>271</v>
      </c>
      <c r="AJ58" s="43" t="s">
        <v>124</v>
      </c>
      <c r="AK58" s="44"/>
      <c r="AL58" s="44"/>
      <c r="AM58" s="45"/>
    </row>
    <row r="59" spans="1:39" ht="44.25" customHeight="1" x14ac:dyDescent="0.25">
      <c r="A59" s="225"/>
      <c r="B59" s="265"/>
      <c r="C59" s="231"/>
      <c r="D59" s="231"/>
      <c r="E59" s="231"/>
      <c r="F59" s="231"/>
      <c r="G59" s="231"/>
      <c r="H59" s="231"/>
      <c r="I59" s="277"/>
      <c r="J59" s="269"/>
      <c r="K59" s="219"/>
      <c r="L59" s="294"/>
      <c r="M59" s="219">
        <v>0</v>
      </c>
      <c r="N59" s="269"/>
      <c r="O59" s="219"/>
      <c r="P59" s="222"/>
      <c r="Q59" s="33">
        <v>4</v>
      </c>
      <c r="R59" s="34"/>
      <c r="S59" s="35" t="s">
        <v>159</v>
      </c>
      <c r="T59" s="36"/>
      <c r="U59" s="36"/>
      <c r="V59" s="37" t="s">
        <v>159</v>
      </c>
      <c r="W59" s="36"/>
      <c r="X59" s="36"/>
      <c r="Y59" s="36"/>
      <c r="Z59" s="36"/>
      <c r="AA59" s="36"/>
      <c r="AB59" s="36"/>
      <c r="AC59" s="36"/>
      <c r="AD59" s="39" t="s">
        <v>159</v>
      </c>
      <c r="AE59" s="40" t="s">
        <v>159</v>
      </c>
      <c r="AF59" s="41" t="s">
        <v>159</v>
      </c>
      <c r="AG59" s="40" t="s">
        <v>159</v>
      </c>
      <c r="AH59" s="41" t="s">
        <v>159</v>
      </c>
      <c r="AI59" s="42" t="s">
        <v>159</v>
      </c>
      <c r="AJ59" s="43"/>
      <c r="AK59" s="44"/>
      <c r="AL59" s="44"/>
      <c r="AM59" s="45"/>
    </row>
    <row r="60" spans="1:39" ht="44.25" customHeight="1" x14ac:dyDescent="0.25">
      <c r="A60" s="225"/>
      <c r="B60" s="265"/>
      <c r="C60" s="231"/>
      <c r="D60" s="231"/>
      <c r="E60" s="231"/>
      <c r="F60" s="231"/>
      <c r="G60" s="231"/>
      <c r="H60" s="231"/>
      <c r="I60" s="277"/>
      <c r="J60" s="269"/>
      <c r="K60" s="219"/>
      <c r="L60" s="294"/>
      <c r="M60" s="219">
        <v>0</v>
      </c>
      <c r="N60" s="269"/>
      <c r="O60" s="219"/>
      <c r="P60" s="222"/>
      <c r="Q60" s="33">
        <v>5</v>
      </c>
      <c r="R60" s="34"/>
      <c r="S60" s="35" t="s">
        <v>159</v>
      </c>
      <c r="T60" s="36"/>
      <c r="U60" s="36"/>
      <c r="V60" s="37" t="s">
        <v>159</v>
      </c>
      <c r="W60" s="36"/>
      <c r="X60" s="36"/>
      <c r="Y60" s="36"/>
      <c r="Z60" s="36"/>
      <c r="AA60" s="36"/>
      <c r="AB60" s="36"/>
      <c r="AC60" s="36"/>
      <c r="AD60" s="39" t="s">
        <v>159</v>
      </c>
      <c r="AE60" s="40" t="s">
        <v>159</v>
      </c>
      <c r="AF60" s="41" t="s">
        <v>159</v>
      </c>
      <c r="AG60" s="40" t="s">
        <v>159</v>
      </c>
      <c r="AH60" s="41" t="s">
        <v>159</v>
      </c>
      <c r="AI60" s="42" t="s">
        <v>159</v>
      </c>
      <c r="AJ60" s="43"/>
      <c r="AK60" s="44"/>
      <c r="AL60" s="44"/>
      <c r="AM60" s="45"/>
    </row>
    <row r="61" spans="1:39" ht="44.25" customHeight="1" x14ac:dyDescent="0.25">
      <c r="A61" s="225"/>
      <c r="B61" s="272"/>
      <c r="C61" s="232"/>
      <c r="D61" s="232"/>
      <c r="E61" s="232"/>
      <c r="F61" s="232"/>
      <c r="G61" s="232"/>
      <c r="H61" s="232"/>
      <c r="I61" s="278"/>
      <c r="J61" s="280"/>
      <c r="K61" s="220"/>
      <c r="L61" s="295"/>
      <c r="M61" s="220">
        <v>0</v>
      </c>
      <c r="N61" s="280"/>
      <c r="O61" s="220"/>
      <c r="P61" s="298"/>
      <c r="Q61" s="33">
        <v>6</v>
      </c>
      <c r="R61" s="34"/>
      <c r="S61" s="35" t="s">
        <v>159</v>
      </c>
      <c r="T61" s="36"/>
      <c r="U61" s="36"/>
      <c r="V61" s="37" t="s">
        <v>159</v>
      </c>
      <c r="W61" s="36"/>
      <c r="X61" s="36"/>
      <c r="Y61" s="36"/>
      <c r="Z61" s="36"/>
      <c r="AA61" s="36"/>
      <c r="AB61" s="36"/>
      <c r="AC61" s="36"/>
      <c r="AD61" s="39" t="s">
        <v>159</v>
      </c>
      <c r="AE61" s="40" t="s">
        <v>159</v>
      </c>
      <c r="AF61" s="41" t="s">
        <v>159</v>
      </c>
      <c r="AG61" s="40" t="s">
        <v>159</v>
      </c>
      <c r="AH61" s="41" t="s">
        <v>159</v>
      </c>
      <c r="AI61" s="42" t="s">
        <v>159</v>
      </c>
      <c r="AJ61" s="43"/>
      <c r="AK61" s="44"/>
      <c r="AL61" s="44"/>
      <c r="AM61" s="45"/>
    </row>
    <row r="62" spans="1:39" ht="212.25" customHeight="1" x14ac:dyDescent="0.25">
      <c r="A62" s="225"/>
      <c r="B62" s="264">
        <v>10</v>
      </c>
      <c r="C62" s="230" t="s">
        <v>116</v>
      </c>
      <c r="D62" s="230" t="s">
        <v>358</v>
      </c>
      <c r="E62" s="230" t="s">
        <v>165</v>
      </c>
      <c r="F62" s="230" t="s">
        <v>494</v>
      </c>
      <c r="G62" s="230" t="s">
        <v>5</v>
      </c>
      <c r="H62" s="230" t="s">
        <v>190</v>
      </c>
      <c r="I62" s="305">
        <v>300</v>
      </c>
      <c r="J62" s="268" t="s">
        <v>155</v>
      </c>
      <c r="K62" s="218">
        <v>0.6</v>
      </c>
      <c r="L62" s="293" t="s">
        <v>164</v>
      </c>
      <c r="M62" s="218" t="s">
        <v>164</v>
      </c>
      <c r="N62" s="268" t="s">
        <v>259</v>
      </c>
      <c r="O62" s="218">
        <v>0.2</v>
      </c>
      <c r="P62" s="297" t="s">
        <v>156</v>
      </c>
      <c r="Q62" s="33">
        <v>1</v>
      </c>
      <c r="R62" s="34" t="s">
        <v>495</v>
      </c>
      <c r="S62" s="35" t="s">
        <v>157</v>
      </c>
      <c r="T62" s="36" t="s">
        <v>119</v>
      </c>
      <c r="U62" s="36" t="s">
        <v>166</v>
      </c>
      <c r="V62" s="37" t="s">
        <v>272</v>
      </c>
      <c r="W62" s="36" t="s">
        <v>127</v>
      </c>
      <c r="X62" s="36" t="s">
        <v>122</v>
      </c>
      <c r="Y62" s="36" t="s">
        <v>123</v>
      </c>
      <c r="Z62" s="36"/>
      <c r="AA62" s="36"/>
      <c r="AB62" s="36"/>
      <c r="AC62" s="36"/>
      <c r="AD62" s="39">
        <v>0.3</v>
      </c>
      <c r="AE62" s="40" t="s">
        <v>163</v>
      </c>
      <c r="AF62" s="41">
        <v>0.3</v>
      </c>
      <c r="AG62" s="40" t="s">
        <v>259</v>
      </c>
      <c r="AH62" s="41">
        <v>0.2</v>
      </c>
      <c r="AI62" s="42" t="s">
        <v>271</v>
      </c>
      <c r="AJ62" s="43" t="s">
        <v>124</v>
      </c>
      <c r="AK62" s="44"/>
      <c r="AL62" s="44"/>
      <c r="AM62" s="45"/>
    </row>
    <row r="63" spans="1:39" ht="339" customHeight="1" x14ac:dyDescent="0.25">
      <c r="A63" s="225"/>
      <c r="B63" s="265"/>
      <c r="C63" s="231"/>
      <c r="D63" s="231"/>
      <c r="E63" s="231"/>
      <c r="F63" s="231"/>
      <c r="G63" s="231"/>
      <c r="H63" s="231"/>
      <c r="I63" s="277"/>
      <c r="J63" s="269"/>
      <c r="K63" s="219"/>
      <c r="L63" s="294"/>
      <c r="M63" s="219">
        <v>0</v>
      </c>
      <c r="N63" s="269"/>
      <c r="O63" s="219"/>
      <c r="P63" s="222"/>
      <c r="Q63" s="33">
        <v>2</v>
      </c>
      <c r="R63" s="34" t="s">
        <v>496</v>
      </c>
      <c r="S63" s="35" t="s">
        <v>157</v>
      </c>
      <c r="T63" s="36" t="s">
        <v>119</v>
      </c>
      <c r="U63" s="36" t="s">
        <v>166</v>
      </c>
      <c r="V63" s="37" t="s">
        <v>272</v>
      </c>
      <c r="W63" s="36" t="s">
        <v>127</v>
      </c>
      <c r="X63" s="36" t="s">
        <v>122</v>
      </c>
      <c r="Y63" s="36" t="s">
        <v>123</v>
      </c>
      <c r="Z63" s="36"/>
      <c r="AA63" s="36"/>
      <c r="AB63" s="36"/>
      <c r="AC63" s="36"/>
      <c r="AD63" s="39">
        <v>0.15</v>
      </c>
      <c r="AE63" s="40" t="s">
        <v>194</v>
      </c>
      <c r="AF63" s="41">
        <v>0.15</v>
      </c>
      <c r="AG63" s="40" t="s">
        <v>259</v>
      </c>
      <c r="AH63" s="41">
        <v>0.2</v>
      </c>
      <c r="AI63" s="42" t="s">
        <v>271</v>
      </c>
      <c r="AJ63" s="43" t="s">
        <v>124</v>
      </c>
      <c r="AK63" s="44"/>
      <c r="AL63" s="44"/>
      <c r="AM63" s="45"/>
    </row>
    <row r="64" spans="1:39" ht="44.25" customHeight="1" x14ac:dyDescent="0.25">
      <c r="A64" s="225"/>
      <c r="B64" s="265"/>
      <c r="C64" s="231"/>
      <c r="D64" s="231"/>
      <c r="E64" s="231"/>
      <c r="F64" s="231"/>
      <c r="G64" s="231"/>
      <c r="H64" s="231"/>
      <c r="I64" s="277"/>
      <c r="J64" s="269"/>
      <c r="K64" s="219"/>
      <c r="L64" s="294"/>
      <c r="M64" s="219">
        <v>0</v>
      </c>
      <c r="N64" s="269"/>
      <c r="O64" s="219"/>
      <c r="P64" s="222"/>
      <c r="Q64" s="33">
        <v>3</v>
      </c>
      <c r="R64" s="46"/>
      <c r="S64" s="35" t="s">
        <v>159</v>
      </c>
      <c r="T64" s="36"/>
      <c r="U64" s="36"/>
      <c r="V64" s="37" t="s">
        <v>159</v>
      </c>
      <c r="W64" s="36"/>
      <c r="X64" s="36"/>
      <c r="Y64" s="36"/>
      <c r="Z64" s="36"/>
      <c r="AA64" s="36"/>
      <c r="AB64" s="36"/>
      <c r="AC64" s="36"/>
      <c r="AD64" s="39" t="s">
        <v>159</v>
      </c>
      <c r="AE64" s="40" t="s">
        <v>159</v>
      </c>
      <c r="AF64" s="41" t="s">
        <v>159</v>
      </c>
      <c r="AG64" s="40" t="s">
        <v>159</v>
      </c>
      <c r="AH64" s="41" t="s">
        <v>159</v>
      </c>
      <c r="AI64" s="42" t="s">
        <v>159</v>
      </c>
      <c r="AJ64" s="43"/>
      <c r="AK64" s="44"/>
      <c r="AL64" s="44"/>
      <c r="AM64" s="45"/>
    </row>
    <row r="65" spans="1:39" ht="44.25" customHeight="1" x14ac:dyDescent="0.25">
      <c r="A65" s="225"/>
      <c r="B65" s="265"/>
      <c r="C65" s="231"/>
      <c r="D65" s="231"/>
      <c r="E65" s="231"/>
      <c r="F65" s="231"/>
      <c r="G65" s="231"/>
      <c r="H65" s="231"/>
      <c r="I65" s="277"/>
      <c r="J65" s="269"/>
      <c r="K65" s="219"/>
      <c r="L65" s="294"/>
      <c r="M65" s="219">
        <v>0</v>
      </c>
      <c r="N65" s="269"/>
      <c r="O65" s="219"/>
      <c r="P65" s="222"/>
      <c r="Q65" s="33">
        <v>4</v>
      </c>
      <c r="R65" s="34"/>
      <c r="S65" s="35" t="s">
        <v>159</v>
      </c>
      <c r="T65" s="36"/>
      <c r="U65" s="36"/>
      <c r="V65" s="37" t="s">
        <v>159</v>
      </c>
      <c r="W65" s="36"/>
      <c r="X65" s="36"/>
      <c r="Y65" s="36"/>
      <c r="Z65" s="36"/>
      <c r="AA65" s="36"/>
      <c r="AB65" s="36"/>
      <c r="AC65" s="36"/>
      <c r="AD65" s="39" t="s">
        <v>159</v>
      </c>
      <c r="AE65" s="40" t="s">
        <v>159</v>
      </c>
      <c r="AF65" s="41" t="s">
        <v>159</v>
      </c>
      <c r="AG65" s="40" t="s">
        <v>159</v>
      </c>
      <c r="AH65" s="41" t="s">
        <v>159</v>
      </c>
      <c r="AI65" s="42" t="s">
        <v>159</v>
      </c>
      <c r="AJ65" s="43"/>
      <c r="AK65" s="44"/>
      <c r="AL65" s="44"/>
      <c r="AM65" s="45"/>
    </row>
    <row r="66" spans="1:39" ht="44.25" customHeight="1" x14ac:dyDescent="0.25">
      <c r="A66" s="225"/>
      <c r="B66" s="265"/>
      <c r="C66" s="231"/>
      <c r="D66" s="231"/>
      <c r="E66" s="231"/>
      <c r="F66" s="231"/>
      <c r="G66" s="231"/>
      <c r="H66" s="231"/>
      <c r="I66" s="277"/>
      <c r="J66" s="269"/>
      <c r="K66" s="219"/>
      <c r="L66" s="294"/>
      <c r="M66" s="219">
        <v>0</v>
      </c>
      <c r="N66" s="269"/>
      <c r="O66" s="219"/>
      <c r="P66" s="222"/>
      <c r="Q66" s="33">
        <v>5</v>
      </c>
      <c r="R66" s="34"/>
      <c r="S66" s="35" t="s">
        <v>159</v>
      </c>
      <c r="T66" s="36"/>
      <c r="U66" s="36"/>
      <c r="V66" s="37" t="s">
        <v>159</v>
      </c>
      <c r="W66" s="36"/>
      <c r="X66" s="36"/>
      <c r="Y66" s="36"/>
      <c r="Z66" s="36"/>
      <c r="AA66" s="36"/>
      <c r="AB66" s="36"/>
      <c r="AC66" s="36"/>
      <c r="AD66" s="39" t="s">
        <v>159</v>
      </c>
      <c r="AE66" s="40" t="s">
        <v>159</v>
      </c>
      <c r="AF66" s="41" t="s">
        <v>159</v>
      </c>
      <c r="AG66" s="40" t="s">
        <v>159</v>
      </c>
      <c r="AH66" s="41" t="s">
        <v>159</v>
      </c>
      <c r="AI66" s="42" t="s">
        <v>159</v>
      </c>
      <c r="AJ66" s="43"/>
      <c r="AK66" s="44"/>
      <c r="AL66" s="44"/>
      <c r="AM66" s="45"/>
    </row>
    <row r="67" spans="1:39" ht="44.25" customHeight="1" x14ac:dyDescent="0.25">
      <c r="A67" s="225"/>
      <c r="B67" s="272"/>
      <c r="C67" s="232"/>
      <c r="D67" s="232"/>
      <c r="E67" s="232"/>
      <c r="F67" s="232"/>
      <c r="G67" s="232"/>
      <c r="H67" s="232"/>
      <c r="I67" s="278"/>
      <c r="J67" s="280"/>
      <c r="K67" s="220"/>
      <c r="L67" s="295"/>
      <c r="M67" s="220">
        <v>0</v>
      </c>
      <c r="N67" s="280"/>
      <c r="O67" s="220"/>
      <c r="P67" s="298"/>
      <c r="Q67" s="33">
        <v>6</v>
      </c>
      <c r="R67" s="34"/>
      <c r="S67" s="35" t="s">
        <v>159</v>
      </c>
      <c r="T67" s="36"/>
      <c r="U67" s="36"/>
      <c r="V67" s="37" t="s">
        <v>159</v>
      </c>
      <c r="W67" s="36"/>
      <c r="X67" s="36"/>
      <c r="Y67" s="36"/>
      <c r="Z67" s="36"/>
      <c r="AA67" s="36"/>
      <c r="AB67" s="36"/>
      <c r="AC67" s="36"/>
      <c r="AD67" s="39" t="s">
        <v>159</v>
      </c>
      <c r="AE67" s="40" t="s">
        <v>159</v>
      </c>
      <c r="AF67" s="41" t="s">
        <v>159</v>
      </c>
      <c r="AG67" s="40" t="s">
        <v>159</v>
      </c>
      <c r="AH67" s="41" t="s">
        <v>159</v>
      </c>
      <c r="AI67" s="42" t="s">
        <v>159</v>
      </c>
      <c r="AJ67" s="43"/>
      <c r="AK67" s="44"/>
      <c r="AL67" s="44"/>
      <c r="AM67" s="45"/>
    </row>
    <row r="68" spans="1:39" ht="251.25" customHeight="1" x14ac:dyDescent="0.25">
      <c r="A68" s="225"/>
      <c r="B68" s="264">
        <v>11</v>
      </c>
      <c r="C68" s="230" t="s">
        <v>116</v>
      </c>
      <c r="D68" s="230" t="s">
        <v>360</v>
      </c>
      <c r="E68" s="230" t="s">
        <v>359</v>
      </c>
      <c r="F68" s="230" t="s">
        <v>497</v>
      </c>
      <c r="G68" s="230" t="s">
        <v>5</v>
      </c>
      <c r="H68" s="230" t="s">
        <v>190</v>
      </c>
      <c r="I68" s="305">
        <v>5000</v>
      </c>
      <c r="J68" s="268" t="s">
        <v>184</v>
      </c>
      <c r="K68" s="218">
        <v>0.8</v>
      </c>
      <c r="L68" s="293" t="s">
        <v>118</v>
      </c>
      <c r="M68" s="218" t="s">
        <v>118</v>
      </c>
      <c r="N68" s="268" t="s">
        <v>156</v>
      </c>
      <c r="O68" s="218">
        <v>0.6</v>
      </c>
      <c r="P68" s="297" t="s">
        <v>181</v>
      </c>
      <c r="Q68" s="33">
        <v>1</v>
      </c>
      <c r="R68" s="34" t="s">
        <v>442</v>
      </c>
      <c r="S68" s="35" t="s">
        <v>157</v>
      </c>
      <c r="T68" s="36" t="s">
        <v>119</v>
      </c>
      <c r="U68" s="36" t="s">
        <v>120</v>
      </c>
      <c r="V68" s="37" t="s">
        <v>161</v>
      </c>
      <c r="W68" s="36" t="s">
        <v>121</v>
      </c>
      <c r="X68" s="36" t="s">
        <v>122</v>
      </c>
      <c r="Y68" s="36" t="s">
        <v>123</v>
      </c>
      <c r="Z68" s="36"/>
      <c r="AA68" s="36"/>
      <c r="AB68" s="36"/>
      <c r="AC68" s="36"/>
      <c r="AD68" s="39">
        <v>0.48</v>
      </c>
      <c r="AE68" s="40" t="s">
        <v>155</v>
      </c>
      <c r="AF68" s="41">
        <v>0.48</v>
      </c>
      <c r="AG68" s="40" t="s">
        <v>156</v>
      </c>
      <c r="AH68" s="41">
        <v>0.6</v>
      </c>
      <c r="AI68" s="42" t="s">
        <v>156</v>
      </c>
      <c r="AJ68" s="43" t="s">
        <v>124</v>
      </c>
      <c r="AK68" s="44"/>
      <c r="AL68" s="44"/>
      <c r="AM68" s="45"/>
    </row>
    <row r="69" spans="1:39" ht="285" customHeight="1" x14ac:dyDescent="0.25">
      <c r="A69" s="225"/>
      <c r="B69" s="265"/>
      <c r="C69" s="231"/>
      <c r="D69" s="231"/>
      <c r="E69" s="231"/>
      <c r="F69" s="231"/>
      <c r="G69" s="231"/>
      <c r="H69" s="231"/>
      <c r="I69" s="277"/>
      <c r="J69" s="269"/>
      <c r="K69" s="219"/>
      <c r="L69" s="294"/>
      <c r="M69" s="219">
        <v>0</v>
      </c>
      <c r="N69" s="269"/>
      <c r="O69" s="219"/>
      <c r="P69" s="222"/>
      <c r="Q69" s="33">
        <v>2</v>
      </c>
      <c r="R69" s="34" t="s">
        <v>440</v>
      </c>
      <c r="S69" s="35" t="s">
        <v>157</v>
      </c>
      <c r="T69" s="36" t="s">
        <v>119</v>
      </c>
      <c r="U69" s="36" t="s">
        <v>120</v>
      </c>
      <c r="V69" s="37" t="s">
        <v>161</v>
      </c>
      <c r="W69" s="36" t="s">
        <v>121</v>
      </c>
      <c r="X69" s="36" t="s">
        <v>122</v>
      </c>
      <c r="Y69" s="36" t="s">
        <v>123</v>
      </c>
      <c r="Z69" s="36"/>
      <c r="AA69" s="36"/>
      <c r="AB69" s="36"/>
      <c r="AC69" s="36"/>
      <c r="AD69" s="67">
        <v>0.28799999999999998</v>
      </c>
      <c r="AE69" s="40" t="s">
        <v>163</v>
      </c>
      <c r="AF69" s="41">
        <v>0.28799999999999998</v>
      </c>
      <c r="AG69" s="40" t="s">
        <v>156</v>
      </c>
      <c r="AH69" s="41">
        <v>0.6</v>
      </c>
      <c r="AI69" s="42" t="s">
        <v>156</v>
      </c>
      <c r="AJ69" s="43" t="s">
        <v>124</v>
      </c>
      <c r="AK69" s="44"/>
      <c r="AL69" s="44"/>
      <c r="AM69" s="45"/>
    </row>
    <row r="70" spans="1:39" ht="164.25" customHeight="1" x14ac:dyDescent="0.25">
      <c r="A70" s="225"/>
      <c r="B70" s="265"/>
      <c r="C70" s="231"/>
      <c r="D70" s="231"/>
      <c r="E70" s="231"/>
      <c r="F70" s="231"/>
      <c r="G70" s="231"/>
      <c r="H70" s="231"/>
      <c r="I70" s="277"/>
      <c r="J70" s="269"/>
      <c r="K70" s="219"/>
      <c r="L70" s="294"/>
      <c r="M70" s="219">
        <v>0</v>
      </c>
      <c r="N70" s="269"/>
      <c r="O70" s="219"/>
      <c r="P70" s="222"/>
      <c r="Q70" s="33">
        <v>3</v>
      </c>
      <c r="R70" s="34" t="s">
        <v>441</v>
      </c>
      <c r="S70" s="35" t="s">
        <v>157</v>
      </c>
      <c r="T70" s="36" t="s">
        <v>119</v>
      </c>
      <c r="U70" s="36" t="s">
        <v>120</v>
      </c>
      <c r="V70" s="37" t="s">
        <v>161</v>
      </c>
      <c r="W70" s="36" t="s">
        <v>121</v>
      </c>
      <c r="X70" s="36" t="s">
        <v>122</v>
      </c>
      <c r="Y70" s="36" t="s">
        <v>123</v>
      </c>
      <c r="Z70" s="36"/>
      <c r="AA70" s="36"/>
      <c r="AB70" s="36"/>
      <c r="AC70" s="36"/>
      <c r="AD70" s="39">
        <v>0.17279999999999998</v>
      </c>
      <c r="AE70" s="40" t="s">
        <v>194</v>
      </c>
      <c r="AF70" s="41">
        <v>0.17279999999999998</v>
      </c>
      <c r="AG70" s="40" t="s">
        <v>156</v>
      </c>
      <c r="AH70" s="41">
        <v>0.6</v>
      </c>
      <c r="AI70" s="42" t="s">
        <v>156</v>
      </c>
      <c r="AJ70" s="43" t="s">
        <v>124</v>
      </c>
      <c r="AK70" s="44"/>
      <c r="AL70" s="44"/>
      <c r="AM70" s="45"/>
    </row>
    <row r="71" spans="1:39" ht="171.75" customHeight="1" x14ac:dyDescent="0.25">
      <c r="A71" s="225"/>
      <c r="B71" s="265"/>
      <c r="C71" s="231"/>
      <c r="D71" s="231"/>
      <c r="E71" s="231"/>
      <c r="F71" s="231"/>
      <c r="G71" s="231"/>
      <c r="H71" s="231"/>
      <c r="I71" s="277"/>
      <c r="J71" s="269"/>
      <c r="K71" s="219"/>
      <c r="L71" s="294"/>
      <c r="M71" s="219">
        <v>0</v>
      </c>
      <c r="N71" s="269"/>
      <c r="O71" s="219"/>
      <c r="P71" s="222"/>
      <c r="Q71" s="33">
        <v>4</v>
      </c>
      <c r="R71" s="34"/>
      <c r="S71" s="35"/>
      <c r="T71" s="36"/>
      <c r="U71" s="36"/>
      <c r="V71" s="37"/>
      <c r="W71" s="36"/>
      <c r="X71" s="36"/>
      <c r="Y71" s="36"/>
      <c r="Z71" s="36"/>
      <c r="AA71" s="36"/>
      <c r="AB71" s="36"/>
      <c r="AC71" s="36"/>
      <c r="AD71" s="39"/>
      <c r="AE71" s="40"/>
      <c r="AF71" s="41"/>
      <c r="AG71" s="40"/>
      <c r="AH71" s="41"/>
      <c r="AI71" s="42"/>
      <c r="AJ71" s="43"/>
      <c r="AK71" s="44"/>
      <c r="AL71" s="44"/>
      <c r="AM71" s="45"/>
    </row>
    <row r="72" spans="1:39" ht="151.5" customHeight="1" x14ac:dyDescent="0.25">
      <c r="A72" s="225"/>
      <c r="B72" s="265"/>
      <c r="C72" s="231"/>
      <c r="D72" s="231"/>
      <c r="E72" s="231"/>
      <c r="F72" s="231"/>
      <c r="G72" s="231"/>
      <c r="H72" s="231"/>
      <c r="I72" s="277"/>
      <c r="J72" s="269"/>
      <c r="K72" s="219"/>
      <c r="L72" s="294"/>
      <c r="M72" s="219">
        <v>0</v>
      </c>
      <c r="N72" s="269"/>
      <c r="O72" s="219"/>
      <c r="P72" s="222"/>
      <c r="Q72" s="33">
        <v>5</v>
      </c>
      <c r="R72" s="34"/>
      <c r="S72" s="35" t="s">
        <v>159</v>
      </c>
      <c r="T72" s="36"/>
      <c r="U72" s="36"/>
      <c r="V72" s="37" t="s">
        <v>159</v>
      </c>
      <c r="W72" s="36"/>
      <c r="X72" s="36"/>
      <c r="Y72" s="36"/>
      <c r="Z72" s="36"/>
      <c r="AA72" s="36"/>
      <c r="AB72" s="36"/>
      <c r="AC72" s="36"/>
      <c r="AD72" s="39" t="s">
        <v>159</v>
      </c>
      <c r="AE72" s="40" t="s">
        <v>159</v>
      </c>
      <c r="AF72" s="41" t="s">
        <v>159</v>
      </c>
      <c r="AG72" s="40" t="s">
        <v>159</v>
      </c>
      <c r="AH72" s="41" t="s">
        <v>159</v>
      </c>
      <c r="AI72" s="42" t="s">
        <v>159</v>
      </c>
      <c r="AJ72" s="43"/>
      <c r="AK72" s="44"/>
      <c r="AL72" s="44"/>
      <c r="AM72" s="45"/>
    </row>
    <row r="73" spans="1:39" ht="151.5" customHeight="1" x14ac:dyDescent="0.25">
      <c r="A73" s="225"/>
      <c r="B73" s="272"/>
      <c r="C73" s="232"/>
      <c r="D73" s="232"/>
      <c r="E73" s="232"/>
      <c r="F73" s="232"/>
      <c r="G73" s="232"/>
      <c r="H73" s="232"/>
      <c r="I73" s="278"/>
      <c r="J73" s="280"/>
      <c r="K73" s="220"/>
      <c r="L73" s="295"/>
      <c r="M73" s="220">
        <v>0</v>
      </c>
      <c r="N73" s="280"/>
      <c r="O73" s="220"/>
      <c r="P73" s="298"/>
      <c r="Q73" s="33">
        <v>6</v>
      </c>
      <c r="R73" s="34"/>
      <c r="S73" s="35" t="s">
        <v>159</v>
      </c>
      <c r="T73" s="36"/>
      <c r="U73" s="36"/>
      <c r="V73" s="37" t="s">
        <v>159</v>
      </c>
      <c r="W73" s="36"/>
      <c r="X73" s="36"/>
      <c r="Y73" s="36"/>
      <c r="Z73" s="36"/>
      <c r="AA73" s="36"/>
      <c r="AB73" s="36"/>
      <c r="AC73" s="36"/>
      <c r="AD73" s="39" t="s">
        <v>159</v>
      </c>
      <c r="AE73" s="40" t="s">
        <v>159</v>
      </c>
      <c r="AF73" s="41" t="s">
        <v>159</v>
      </c>
      <c r="AG73" s="40" t="s">
        <v>159</v>
      </c>
      <c r="AH73" s="41" t="s">
        <v>159</v>
      </c>
      <c r="AI73" s="42" t="s">
        <v>159</v>
      </c>
      <c r="AJ73" s="43"/>
      <c r="AK73" s="44"/>
      <c r="AL73" s="44"/>
      <c r="AM73" s="45"/>
    </row>
    <row r="74" spans="1:39" ht="195" customHeight="1" x14ac:dyDescent="0.25">
      <c r="A74" s="225"/>
      <c r="B74" s="264">
        <v>13</v>
      </c>
      <c r="C74" s="230" t="s">
        <v>167</v>
      </c>
      <c r="D74" s="230" t="s">
        <v>168</v>
      </c>
      <c r="E74" s="230" t="s">
        <v>302</v>
      </c>
      <c r="F74" s="230" t="s">
        <v>498</v>
      </c>
      <c r="G74" s="230" t="s">
        <v>5</v>
      </c>
      <c r="H74" s="230" t="s">
        <v>190</v>
      </c>
      <c r="I74" s="305">
        <v>7</v>
      </c>
      <c r="J74" s="268" t="s">
        <v>163</v>
      </c>
      <c r="K74" s="218">
        <v>0.4</v>
      </c>
      <c r="L74" s="293" t="s">
        <v>118</v>
      </c>
      <c r="M74" s="218" t="s">
        <v>118</v>
      </c>
      <c r="N74" s="268" t="s">
        <v>156</v>
      </c>
      <c r="O74" s="218">
        <v>0.6</v>
      </c>
      <c r="P74" s="297" t="s">
        <v>156</v>
      </c>
      <c r="Q74" s="33">
        <v>1</v>
      </c>
      <c r="R74" s="34" t="s">
        <v>443</v>
      </c>
      <c r="S74" s="35" t="s">
        <v>157</v>
      </c>
      <c r="T74" s="36" t="s">
        <v>119</v>
      </c>
      <c r="U74" s="36" t="s">
        <v>120</v>
      </c>
      <c r="V74" s="37" t="s">
        <v>161</v>
      </c>
      <c r="W74" s="36" t="s">
        <v>127</v>
      </c>
      <c r="X74" s="36" t="s">
        <v>122</v>
      </c>
      <c r="Y74" s="36" t="s">
        <v>123</v>
      </c>
      <c r="Z74" s="36"/>
      <c r="AA74" s="36"/>
      <c r="AB74" s="36"/>
      <c r="AC74" s="36"/>
      <c r="AD74" s="39">
        <v>0.24</v>
      </c>
      <c r="AE74" s="40" t="s">
        <v>163</v>
      </c>
      <c r="AF74" s="41">
        <v>0.24</v>
      </c>
      <c r="AG74" s="40" t="s">
        <v>156</v>
      </c>
      <c r="AH74" s="41">
        <v>0.6</v>
      </c>
      <c r="AI74" s="42" t="s">
        <v>156</v>
      </c>
      <c r="AJ74" s="43" t="s">
        <v>124</v>
      </c>
      <c r="AK74" s="44"/>
      <c r="AL74" s="44"/>
      <c r="AM74" s="45"/>
    </row>
    <row r="75" spans="1:39" ht="212.25" customHeight="1" x14ac:dyDescent="0.25">
      <c r="A75" s="225"/>
      <c r="B75" s="265"/>
      <c r="C75" s="231"/>
      <c r="D75" s="231"/>
      <c r="E75" s="231"/>
      <c r="F75" s="231"/>
      <c r="G75" s="231"/>
      <c r="H75" s="231"/>
      <c r="I75" s="277"/>
      <c r="J75" s="269"/>
      <c r="K75" s="219"/>
      <c r="L75" s="294"/>
      <c r="M75" s="219">
        <v>0</v>
      </c>
      <c r="N75" s="269"/>
      <c r="O75" s="219"/>
      <c r="P75" s="222"/>
      <c r="Q75" s="33">
        <v>2</v>
      </c>
      <c r="R75" s="34" t="s">
        <v>444</v>
      </c>
      <c r="S75" s="35" t="s">
        <v>157</v>
      </c>
      <c r="T75" s="36" t="s">
        <v>119</v>
      </c>
      <c r="U75" s="36" t="s">
        <v>120</v>
      </c>
      <c r="V75" s="37" t="s">
        <v>161</v>
      </c>
      <c r="W75" s="36" t="s">
        <v>127</v>
      </c>
      <c r="X75" s="36" t="s">
        <v>122</v>
      </c>
      <c r="Y75" s="36" t="s">
        <v>123</v>
      </c>
      <c r="Z75" s="36"/>
      <c r="AA75" s="36"/>
      <c r="AB75" s="36"/>
      <c r="AC75" s="36"/>
      <c r="AD75" s="39">
        <v>0.14399999999999999</v>
      </c>
      <c r="AE75" s="40" t="s">
        <v>194</v>
      </c>
      <c r="AF75" s="41">
        <v>0.14399999999999999</v>
      </c>
      <c r="AG75" s="40" t="s">
        <v>156</v>
      </c>
      <c r="AH75" s="41">
        <v>0.6</v>
      </c>
      <c r="AI75" s="42" t="s">
        <v>156</v>
      </c>
      <c r="AJ75" s="43" t="s">
        <v>124</v>
      </c>
      <c r="AK75" s="44"/>
      <c r="AL75" s="44"/>
      <c r="AM75" s="45"/>
    </row>
    <row r="76" spans="1:39" ht="208.5" customHeight="1" x14ac:dyDescent="0.25">
      <c r="A76" s="225"/>
      <c r="B76" s="265"/>
      <c r="C76" s="231"/>
      <c r="D76" s="231"/>
      <c r="E76" s="231"/>
      <c r="F76" s="231"/>
      <c r="G76" s="231"/>
      <c r="H76" s="231"/>
      <c r="I76" s="277"/>
      <c r="J76" s="269"/>
      <c r="K76" s="219"/>
      <c r="L76" s="294"/>
      <c r="M76" s="219">
        <v>0</v>
      </c>
      <c r="N76" s="269"/>
      <c r="O76" s="219"/>
      <c r="P76" s="222"/>
      <c r="Q76" s="33">
        <v>3</v>
      </c>
      <c r="R76" s="34" t="s">
        <v>445</v>
      </c>
      <c r="S76" s="35" t="s">
        <v>157</v>
      </c>
      <c r="T76" s="36" t="s">
        <v>119</v>
      </c>
      <c r="U76" s="36" t="s">
        <v>120</v>
      </c>
      <c r="V76" s="37" t="s">
        <v>161</v>
      </c>
      <c r="W76" s="36" t="s">
        <v>127</v>
      </c>
      <c r="X76" s="36" t="s">
        <v>122</v>
      </c>
      <c r="Y76" s="36" t="s">
        <v>123</v>
      </c>
      <c r="Z76" s="36"/>
      <c r="AA76" s="36"/>
      <c r="AB76" s="36"/>
      <c r="AC76" s="36"/>
      <c r="AD76" s="39">
        <v>8.6399999999999991E-2</v>
      </c>
      <c r="AE76" s="40" t="s">
        <v>194</v>
      </c>
      <c r="AF76" s="41">
        <v>8.6399999999999991E-2</v>
      </c>
      <c r="AG76" s="40" t="s">
        <v>156</v>
      </c>
      <c r="AH76" s="41">
        <v>0.6</v>
      </c>
      <c r="AI76" s="42" t="s">
        <v>156</v>
      </c>
      <c r="AJ76" s="43" t="s">
        <v>124</v>
      </c>
      <c r="AK76" s="44"/>
      <c r="AL76" s="44"/>
      <c r="AM76" s="45"/>
    </row>
    <row r="77" spans="1:39" ht="78" customHeight="1" x14ac:dyDescent="0.25">
      <c r="A77" s="225"/>
      <c r="B77" s="265"/>
      <c r="C77" s="231"/>
      <c r="D77" s="231"/>
      <c r="E77" s="231"/>
      <c r="F77" s="231"/>
      <c r="G77" s="231"/>
      <c r="H77" s="231"/>
      <c r="I77" s="277"/>
      <c r="J77" s="269"/>
      <c r="K77" s="219"/>
      <c r="L77" s="294"/>
      <c r="M77" s="219">
        <v>0</v>
      </c>
      <c r="N77" s="269"/>
      <c r="O77" s="219"/>
      <c r="P77" s="222"/>
      <c r="Q77" s="33">
        <v>4</v>
      </c>
      <c r="R77" s="34"/>
      <c r="S77" s="35" t="s">
        <v>159</v>
      </c>
      <c r="T77" s="36"/>
      <c r="U77" s="36"/>
      <c r="V77" s="37" t="s">
        <v>159</v>
      </c>
      <c r="W77" s="36"/>
      <c r="X77" s="36"/>
      <c r="Y77" s="36"/>
      <c r="Z77" s="36"/>
      <c r="AA77" s="36"/>
      <c r="AB77" s="36"/>
      <c r="AC77" s="36"/>
      <c r="AD77" s="39" t="s">
        <v>159</v>
      </c>
      <c r="AE77" s="40" t="s">
        <v>159</v>
      </c>
      <c r="AF77" s="41" t="s">
        <v>159</v>
      </c>
      <c r="AG77" s="40" t="s">
        <v>159</v>
      </c>
      <c r="AH77" s="41" t="s">
        <v>159</v>
      </c>
      <c r="AI77" s="42" t="s">
        <v>159</v>
      </c>
      <c r="AJ77" s="43"/>
      <c r="AK77" s="44"/>
      <c r="AL77" s="44"/>
      <c r="AM77" s="45"/>
    </row>
    <row r="78" spans="1:39" ht="78" customHeight="1" x14ac:dyDescent="0.25">
      <c r="A78" s="225"/>
      <c r="B78" s="265"/>
      <c r="C78" s="231"/>
      <c r="D78" s="231"/>
      <c r="E78" s="231"/>
      <c r="F78" s="231"/>
      <c r="G78" s="231"/>
      <c r="H78" s="231"/>
      <c r="I78" s="277"/>
      <c r="J78" s="269"/>
      <c r="K78" s="219"/>
      <c r="L78" s="294"/>
      <c r="M78" s="219">
        <v>0</v>
      </c>
      <c r="N78" s="269"/>
      <c r="O78" s="219"/>
      <c r="P78" s="222"/>
      <c r="Q78" s="33">
        <v>5</v>
      </c>
      <c r="R78" s="34"/>
      <c r="S78" s="35" t="s">
        <v>159</v>
      </c>
      <c r="T78" s="36"/>
      <c r="U78" s="36"/>
      <c r="V78" s="37" t="s">
        <v>159</v>
      </c>
      <c r="W78" s="36"/>
      <c r="X78" s="36"/>
      <c r="Y78" s="36"/>
      <c r="Z78" s="36"/>
      <c r="AA78" s="36"/>
      <c r="AB78" s="36"/>
      <c r="AC78" s="36"/>
      <c r="AD78" s="39" t="s">
        <v>159</v>
      </c>
      <c r="AE78" s="40" t="s">
        <v>159</v>
      </c>
      <c r="AF78" s="41" t="s">
        <v>159</v>
      </c>
      <c r="AG78" s="40" t="s">
        <v>159</v>
      </c>
      <c r="AH78" s="41" t="s">
        <v>159</v>
      </c>
      <c r="AI78" s="42" t="s">
        <v>159</v>
      </c>
      <c r="AJ78" s="43"/>
      <c r="AK78" s="44"/>
      <c r="AL78" s="44"/>
      <c r="AM78" s="45"/>
    </row>
    <row r="79" spans="1:39" ht="78" customHeight="1" thickBot="1" x14ac:dyDescent="0.3">
      <c r="A79" s="226"/>
      <c r="B79" s="266"/>
      <c r="C79" s="236"/>
      <c r="D79" s="236"/>
      <c r="E79" s="236"/>
      <c r="F79" s="236"/>
      <c r="G79" s="236"/>
      <c r="H79" s="236"/>
      <c r="I79" s="317"/>
      <c r="J79" s="270"/>
      <c r="K79" s="254"/>
      <c r="L79" s="302"/>
      <c r="M79" s="254">
        <v>0</v>
      </c>
      <c r="N79" s="270"/>
      <c r="O79" s="254"/>
      <c r="P79" s="223"/>
      <c r="Q79" s="50">
        <v>6</v>
      </c>
      <c r="R79" s="51"/>
      <c r="S79" s="52" t="s">
        <v>159</v>
      </c>
      <c r="T79" s="53"/>
      <c r="U79" s="53"/>
      <c r="V79" s="54" t="s">
        <v>159</v>
      </c>
      <c r="W79" s="53"/>
      <c r="X79" s="53"/>
      <c r="Y79" s="53"/>
      <c r="Z79" s="53"/>
      <c r="AA79" s="53"/>
      <c r="AB79" s="53"/>
      <c r="AC79" s="53"/>
      <c r="AD79" s="55" t="s">
        <v>159</v>
      </c>
      <c r="AE79" s="56" t="s">
        <v>159</v>
      </c>
      <c r="AF79" s="54" t="s">
        <v>159</v>
      </c>
      <c r="AG79" s="56" t="s">
        <v>159</v>
      </c>
      <c r="AH79" s="54" t="s">
        <v>159</v>
      </c>
      <c r="AI79" s="57" t="s">
        <v>159</v>
      </c>
      <c r="AJ79" s="53"/>
      <c r="AK79" s="58"/>
      <c r="AL79" s="58"/>
      <c r="AM79" s="59"/>
    </row>
    <row r="80" spans="1:39" ht="151.5" customHeight="1" x14ac:dyDescent="0.25">
      <c r="A80" s="224" t="s">
        <v>73</v>
      </c>
      <c r="B80" s="271">
        <v>14</v>
      </c>
      <c r="C80" s="262" t="s">
        <v>116</v>
      </c>
      <c r="D80" s="262" t="s">
        <v>516</v>
      </c>
      <c r="E80" s="262" t="s">
        <v>517</v>
      </c>
      <c r="F80" s="262" t="s">
        <v>518</v>
      </c>
      <c r="G80" s="262" t="s">
        <v>5</v>
      </c>
      <c r="H80" s="262" t="s">
        <v>190</v>
      </c>
      <c r="I80" s="276">
        <v>900</v>
      </c>
      <c r="J80" s="304" t="s">
        <v>184</v>
      </c>
      <c r="K80" s="303">
        <v>0.8</v>
      </c>
      <c r="L80" s="309" t="s">
        <v>519</v>
      </c>
      <c r="M80" s="218" t="s">
        <v>164</v>
      </c>
      <c r="N80" s="209" t="s">
        <v>259</v>
      </c>
      <c r="O80" s="303">
        <v>0.2</v>
      </c>
      <c r="P80" s="221" t="s">
        <v>156</v>
      </c>
      <c r="Q80" s="20">
        <v>1</v>
      </c>
      <c r="R80" s="21" t="s">
        <v>520</v>
      </c>
      <c r="S80" s="22" t="s">
        <v>157</v>
      </c>
      <c r="T80" s="23" t="s">
        <v>119</v>
      </c>
      <c r="U80" s="23" t="s">
        <v>166</v>
      </c>
      <c r="V80" s="24">
        <v>0.5</v>
      </c>
      <c r="W80" s="23" t="s">
        <v>127</v>
      </c>
      <c r="X80" s="23" t="s">
        <v>162</v>
      </c>
      <c r="Y80" s="23" t="s">
        <v>123</v>
      </c>
      <c r="Z80" s="23"/>
      <c r="AA80" s="23"/>
      <c r="AB80" s="23"/>
      <c r="AC80" s="23"/>
      <c r="AD80" s="26">
        <v>0.4</v>
      </c>
      <c r="AE80" s="27" t="s">
        <v>163</v>
      </c>
      <c r="AF80" s="28">
        <v>0.4</v>
      </c>
      <c r="AG80" s="27" t="s">
        <v>259</v>
      </c>
      <c r="AH80" s="28">
        <v>0.2</v>
      </c>
      <c r="AI80" s="29" t="s">
        <v>271</v>
      </c>
      <c r="AJ80" s="30" t="s">
        <v>131</v>
      </c>
      <c r="AK80" s="31" t="s">
        <v>170</v>
      </c>
      <c r="AL80" s="31" t="s">
        <v>171</v>
      </c>
      <c r="AM80" s="68" t="s">
        <v>365</v>
      </c>
    </row>
    <row r="81" spans="1:39" ht="59.25" customHeight="1" x14ac:dyDescent="0.25">
      <c r="A81" s="225"/>
      <c r="B81" s="265"/>
      <c r="C81" s="231"/>
      <c r="D81" s="231"/>
      <c r="E81" s="231"/>
      <c r="F81" s="231"/>
      <c r="G81" s="231"/>
      <c r="H81" s="231"/>
      <c r="I81" s="277"/>
      <c r="J81" s="269"/>
      <c r="K81" s="219"/>
      <c r="L81" s="294"/>
      <c r="M81" s="219">
        <v>0</v>
      </c>
      <c r="N81" s="210"/>
      <c r="O81" s="219"/>
      <c r="P81" s="222"/>
      <c r="Q81" s="33">
        <v>2</v>
      </c>
      <c r="R81" s="34"/>
      <c r="S81" s="35" t="s">
        <v>159</v>
      </c>
      <c r="T81" s="36"/>
      <c r="U81" s="36"/>
      <c r="V81" s="37" t="s">
        <v>159</v>
      </c>
      <c r="W81" s="36"/>
      <c r="X81" s="36"/>
      <c r="Y81" s="36"/>
      <c r="Z81" s="36"/>
      <c r="AA81" s="36"/>
      <c r="AB81" s="36"/>
      <c r="AC81" s="36"/>
      <c r="AD81" s="39" t="s">
        <v>159</v>
      </c>
      <c r="AE81" s="40" t="s">
        <v>159</v>
      </c>
      <c r="AF81" s="41" t="s">
        <v>159</v>
      </c>
      <c r="AG81" s="40" t="s">
        <v>159</v>
      </c>
      <c r="AH81" s="41" t="s">
        <v>159</v>
      </c>
      <c r="AI81" s="42" t="s">
        <v>159</v>
      </c>
      <c r="AJ81" s="43"/>
      <c r="AK81" s="44"/>
      <c r="AL81" s="44"/>
      <c r="AM81" s="45"/>
    </row>
    <row r="82" spans="1:39" ht="59.25" customHeight="1" x14ac:dyDescent="0.25">
      <c r="A82" s="225"/>
      <c r="B82" s="265"/>
      <c r="C82" s="231"/>
      <c r="D82" s="231"/>
      <c r="E82" s="231"/>
      <c r="F82" s="231"/>
      <c r="G82" s="231"/>
      <c r="H82" s="231"/>
      <c r="I82" s="277"/>
      <c r="J82" s="269"/>
      <c r="K82" s="219"/>
      <c r="L82" s="294"/>
      <c r="M82" s="219">
        <v>0</v>
      </c>
      <c r="N82" s="210"/>
      <c r="O82" s="219"/>
      <c r="P82" s="222"/>
      <c r="Q82" s="33">
        <v>3</v>
      </c>
      <c r="R82" s="46"/>
      <c r="S82" s="35" t="s">
        <v>159</v>
      </c>
      <c r="T82" s="36"/>
      <c r="U82" s="36"/>
      <c r="V82" s="37" t="s">
        <v>159</v>
      </c>
      <c r="W82" s="36"/>
      <c r="X82" s="36"/>
      <c r="Y82" s="36"/>
      <c r="Z82" s="36"/>
      <c r="AA82" s="36"/>
      <c r="AB82" s="36"/>
      <c r="AC82" s="36"/>
      <c r="AD82" s="39" t="s">
        <v>159</v>
      </c>
      <c r="AE82" s="40" t="s">
        <v>159</v>
      </c>
      <c r="AF82" s="41" t="s">
        <v>159</v>
      </c>
      <c r="AG82" s="40" t="s">
        <v>159</v>
      </c>
      <c r="AH82" s="41" t="s">
        <v>159</v>
      </c>
      <c r="AI82" s="42" t="s">
        <v>159</v>
      </c>
      <c r="AJ82" s="43"/>
      <c r="AK82" s="44"/>
      <c r="AL82" s="44"/>
      <c r="AM82" s="45"/>
    </row>
    <row r="83" spans="1:39" ht="59.25" customHeight="1" x14ac:dyDescent="0.25">
      <c r="A83" s="225"/>
      <c r="B83" s="265"/>
      <c r="C83" s="231"/>
      <c r="D83" s="231"/>
      <c r="E83" s="231"/>
      <c r="F83" s="231"/>
      <c r="G83" s="231"/>
      <c r="H83" s="231"/>
      <c r="I83" s="277"/>
      <c r="J83" s="269"/>
      <c r="K83" s="219"/>
      <c r="L83" s="294"/>
      <c r="M83" s="219">
        <v>0</v>
      </c>
      <c r="N83" s="210"/>
      <c r="O83" s="219"/>
      <c r="P83" s="222"/>
      <c r="Q83" s="33">
        <v>4</v>
      </c>
      <c r="R83" s="34"/>
      <c r="S83" s="35" t="s">
        <v>159</v>
      </c>
      <c r="T83" s="36"/>
      <c r="U83" s="36"/>
      <c r="V83" s="37" t="s">
        <v>159</v>
      </c>
      <c r="W83" s="36"/>
      <c r="X83" s="36"/>
      <c r="Y83" s="36"/>
      <c r="Z83" s="36"/>
      <c r="AA83" s="36"/>
      <c r="AB83" s="36"/>
      <c r="AC83" s="36"/>
      <c r="AD83" s="39" t="s">
        <v>159</v>
      </c>
      <c r="AE83" s="40" t="s">
        <v>159</v>
      </c>
      <c r="AF83" s="41" t="s">
        <v>159</v>
      </c>
      <c r="AG83" s="40" t="s">
        <v>159</v>
      </c>
      <c r="AH83" s="41" t="s">
        <v>159</v>
      </c>
      <c r="AI83" s="42" t="s">
        <v>159</v>
      </c>
      <c r="AJ83" s="43"/>
      <c r="AK83" s="44"/>
      <c r="AL83" s="44"/>
      <c r="AM83" s="45"/>
    </row>
    <row r="84" spans="1:39" ht="59.25" customHeight="1" x14ac:dyDescent="0.25">
      <c r="A84" s="225"/>
      <c r="B84" s="265"/>
      <c r="C84" s="231"/>
      <c r="D84" s="231"/>
      <c r="E84" s="231"/>
      <c r="F84" s="231"/>
      <c r="G84" s="231"/>
      <c r="H84" s="231"/>
      <c r="I84" s="277"/>
      <c r="J84" s="269"/>
      <c r="K84" s="219"/>
      <c r="L84" s="294"/>
      <c r="M84" s="219">
        <v>0</v>
      </c>
      <c r="N84" s="210"/>
      <c r="O84" s="219"/>
      <c r="P84" s="222"/>
      <c r="Q84" s="33">
        <v>5</v>
      </c>
      <c r="R84" s="34"/>
      <c r="S84" s="35" t="s">
        <v>159</v>
      </c>
      <c r="T84" s="36"/>
      <c r="U84" s="36"/>
      <c r="V84" s="37" t="s">
        <v>159</v>
      </c>
      <c r="W84" s="36"/>
      <c r="X84" s="36"/>
      <c r="Y84" s="36"/>
      <c r="Z84" s="36"/>
      <c r="AA84" s="36"/>
      <c r="AB84" s="36"/>
      <c r="AC84" s="36"/>
      <c r="AD84" s="39" t="s">
        <v>159</v>
      </c>
      <c r="AE84" s="40" t="s">
        <v>159</v>
      </c>
      <c r="AF84" s="41" t="s">
        <v>159</v>
      </c>
      <c r="AG84" s="40" t="s">
        <v>159</v>
      </c>
      <c r="AH84" s="41" t="s">
        <v>159</v>
      </c>
      <c r="AI84" s="42" t="s">
        <v>159</v>
      </c>
      <c r="AJ84" s="43"/>
      <c r="AK84" s="44"/>
      <c r="AL84" s="44"/>
      <c r="AM84" s="45"/>
    </row>
    <row r="85" spans="1:39" ht="59.25" customHeight="1" thickBot="1" x14ac:dyDescent="0.3">
      <c r="A85" s="225"/>
      <c r="B85" s="272"/>
      <c r="C85" s="232"/>
      <c r="D85" s="232"/>
      <c r="E85" s="232"/>
      <c r="F85" s="232"/>
      <c r="G85" s="232"/>
      <c r="H85" s="232"/>
      <c r="I85" s="278"/>
      <c r="J85" s="280"/>
      <c r="K85" s="220"/>
      <c r="L85" s="295"/>
      <c r="M85" s="220">
        <v>0</v>
      </c>
      <c r="N85" s="211"/>
      <c r="O85" s="220"/>
      <c r="P85" s="298"/>
      <c r="Q85" s="33">
        <v>6</v>
      </c>
      <c r="R85" s="34"/>
      <c r="S85" s="35" t="s">
        <v>159</v>
      </c>
      <c r="T85" s="36"/>
      <c r="U85" s="36"/>
      <c r="V85" s="37" t="s">
        <v>159</v>
      </c>
      <c r="W85" s="36"/>
      <c r="X85" s="36"/>
      <c r="Y85" s="36"/>
      <c r="Z85" s="36"/>
      <c r="AA85" s="36"/>
      <c r="AB85" s="36"/>
      <c r="AC85" s="36"/>
      <c r="AD85" s="39" t="s">
        <v>159</v>
      </c>
      <c r="AE85" s="40" t="s">
        <v>159</v>
      </c>
      <c r="AF85" s="41" t="s">
        <v>159</v>
      </c>
      <c r="AG85" s="40" t="s">
        <v>159</v>
      </c>
      <c r="AH85" s="41" t="s">
        <v>159</v>
      </c>
      <c r="AI85" s="42" t="s">
        <v>159</v>
      </c>
      <c r="AJ85" s="43"/>
      <c r="AK85" s="44"/>
      <c r="AL85" s="44"/>
      <c r="AM85" s="45"/>
    </row>
    <row r="86" spans="1:39" ht="183.75" customHeight="1" x14ac:dyDescent="0.25">
      <c r="A86" s="225"/>
      <c r="B86" s="264">
        <v>15</v>
      </c>
      <c r="C86" s="230" t="s">
        <v>172</v>
      </c>
      <c r="D86" s="230" t="s">
        <v>521</v>
      </c>
      <c r="E86" s="230" t="s">
        <v>522</v>
      </c>
      <c r="F86" s="230" t="s">
        <v>523</v>
      </c>
      <c r="G86" s="230" t="s">
        <v>5</v>
      </c>
      <c r="H86" s="230" t="s">
        <v>190</v>
      </c>
      <c r="I86" s="305">
        <v>14</v>
      </c>
      <c r="J86" s="268" t="s">
        <v>163</v>
      </c>
      <c r="K86" s="218">
        <v>0.4</v>
      </c>
      <c r="L86" s="309" t="s">
        <v>519</v>
      </c>
      <c r="M86" s="218" t="s">
        <v>164</v>
      </c>
      <c r="N86" s="268" t="s">
        <v>259</v>
      </c>
      <c r="O86" s="218">
        <v>0.2</v>
      </c>
      <c r="P86" s="297" t="s">
        <v>271</v>
      </c>
      <c r="Q86" s="33">
        <v>1</v>
      </c>
      <c r="R86" s="34" t="s">
        <v>524</v>
      </c>
      <c r="S86" s="35" t="s">
        <v>157</v>
      </c>
      <c r="T86" s="36" t="s">
        <v>119</v>
      </c>
      <c r="U86" s="36" t="s">
        <v>120</v>
      </c>
      <c r="V86" s="37" t="s">
        <v>161</v>
      </c>
      <c r="W86" s="36" t="s">
        <v>127</v>
      </c>
      <c r="X86" s="36" t="s">
        <v>122</v>
      </c>
      <c r="Y86" s="36" t="s">
        <v>123</v>
      </c>
      <c r="Z86" s="36"/>
      <c r="AA86" s="36"/>
      <c r="AB86" s="36"/>
      <c r="AC86" s="36"/>
      <c r="AD86" s="39">
        <v>0.24</v>
      </c>
      <c r="AE86" s="40" t="s">
        <v>163</v>
      </c>
      <c r="AF86" s="41">
        <v>0.24</v>
      </c>
      <c r="AG86" s="40" t="s">
        <v>160</v>
      </c>
      <c r="AH86" s="41">
        <v>0.2</v>
      </c>
      <c r="AI86" s="42" t="s">
        <v>271</v>
      </c>
      <c r="AJ86" s="43" t="s">
        <v>131</v>
      </c>
      <c r="AK86" s="44" t="s">
        <v>173</v>
      </c>
      <c r="AL86" s="44" t="s">
        <v>174</v>
      </c>
      <c r="AM86" s="48" t="s">
        <v>365</v>
      </c>
    </row>
    <row r="87" spans="1:39" ht="165" customHeight="1" x14ac:dyDescent="0.25">
      <c r="A87" s="225"/>
      <c r="B87" s="265"/>
      <c r="C87" s="231"/>
      <c r="D87" s="231"/>
      <c r="E87" s="231"/>
      <c r="F87" s="231"/>
      <c r="G87" s="231"/>
      <c r="H87" s="231"/>
      <c r="I87" s="277"/>
      <c r="J87" s="269"/>
      <c r="K87" s="219"/>
      <c r="L87" s="294"/>
      <c r="M87" s="219">
        <v>0</v>
      </c>
      <c r="N87" s="269"/>
      <c r="O87" s="219"/>
      <c r="P87" s="222"/>
      <c r="Q87" s="33">
        <v>2</v>
      </c>
      <c r="R87" s="34" t="s">
        <v>525</v>
      </c>
      <c r="S87" s="35" t="s">
        <v>157</v>
      </c>
      <c r="T87" s="36" t="s">
        <v>119</v>
      </c>
      <c r="U87" s="36" t="s">
        <v>120</v>
      </c>
      <c r="V87" s="37" t="s">
        <v>161</v>
      </c>
      <c r="W87" s="36" t="s">
        <v>127</v>
      </c>
      <c r="X87" s="36" t="s">
        <v>122</v>
      </c>
      <c r="Y87" s="36" t="s">
        <v>526</v>
      </c>
      <c r="Z87" s="36"/>
      <c r="AA87" s="36"/>
      <c r="AB87" s="36"/>
      <c r="AC87" s="36"/>
      <c r="AD87" s="39">
        <v>0.14399999999999999</v>
      </c>
      <c r="AE87" s="40" t="s">
        <v>194</v>
      </c>
      <c r="AF87" s="41">
        <v>0.14000000000000001</v>
      </c>
      <c r="AG87" s="40" t="s">
        <v>259</v>
      </c>
      <c r="AH87" s="41">
        <v>0.2</v>
      </c>
      <c r="AI87" s="42" t="s">
        <v>271</v>
      </c>
      <c r="AJ87" s="43" t="s">
        <v>131</v>
      </c>
      <c r="AK87" s="44" t="s">
        <v>528</v>
      </c>
      <c r="AL87" s="44" t="s">
        <v>527</v>
      </c>
      <c r="AM87" s="48" t="s">
        <v>365</v>
      </c>
    </row>
    <row r="88" spans="1:39" ht="63" customHeight="1" x14ac:dyDescent="0.25">
      <c r="A88" s="225"/>
      <c r="B88" s="265"/>
      <c r="C88" s="231"/>
      <c r="D88" s="231"/>
      <c r="E88" s="231"/>
      <c r="F88" s="231"/>
      <c r="G88" s="231"/>
      <c r="H88" s="231"/>
      <c r="I88" s="277"/>
      <c r="J88" s="269"/>
      <c r="K88" s="219"/>
      <c r="L88" s="294"/>
      <c r="M88" s="219">
        <v>0</v>
      </c>
      <c r="N88" s="269"/>
      <c r="O88" s="219"/>
      <c r="P88" s="222"/>
      <c r="Q88" s="33">
        <v>3</v>
      </c>
      <c r="R88" s="46"/>
      <c r="S88" s="35" t="s">
        <v>159</v>
      </c>
      <c r="T88" s="36"/>
      <c r="U88" s="36"/>
      <c r="V88" s="37" t="s">
        <v>159</v>
      </c>
      <c r="W88" s="36"/>
      <c r="X88" s="36"/>
      <c r="Y88" s="36"/>
      <c r="Z88" s="36"/>
      <c r="AA88" s="36"/>
      <c r="AB88" s="36"/>
      <c r="AC88" s="36"/>
      <c r="AD88" s="39" t="s">
        <v>159</v>
      </c>
      <c r="AE88" s="40" t="s">
        <v>159</v>
      </c>
      <c r="AF88" s="41" t="s">
        <v>159</v>
      </c>
      <c r="AG88" s="40" t="s">
        <v>159</v>
      </c>
      <c r="AH88" s="41" t="s">
        <v>159</v>
      </c>
      <c r="AI88" s="42" t="s">
        <v>159</v>
      </c>
      <c r="AJ88" s="43"/>
      <c r="AK88" s="44"/>
      <c r="AL88" s="44"/>
      <c r="AM88" s="45"/>
    </row>
    <row r="89" spans="1:39" ht="63" customHeight="1" x14ac:dyDescent="0.25">
      <c r="A89" s="225"/>
      <c r="B89" s="265"/>
      <c r="C89" s="231"/>
      <c r="D89" s="231"/>
      <c r="E89" s="231"/>
      <c r="F89" s="231"/>
      <c r="G89" s="231"/>
      <c r="H89" s="231"/>
      <c r="I89" s="277"/>
      <c r="J89" s="269"/>
      <c r="K89" s="219"/>
      <c r="L89" s="294"/>
      <c r="M89" s="219">
        <v>0</v>
      </c>
      <c r="N89" s="269"/>
      <c r="O89" s="219"/>
      <c r="P89" s="222"/>
      <c r="Q89" s="33">
        <v>4</v>
      </c>
      <c r="R89" s="34"/>
      <c r="S89" s="35" t="s">
        <v>159</v>
      </c>
      <c r="T89" s="36"/>
      <c r="U89" s="36"/>
      <c r="V89" s="37" t="s">
        <v>159</v>
      </c>
      <c r="W89" s="36"/>
      <c r="X89" s="36"/>
      <c r="Y89" s="36"/>
      <c r="Z89" s="36"/>
      <c r="AA89" s="36"/>
      <c r="AB89" s="36"/>
      <c r="AC89" s="36"/>
      <c r="AD89" s="39" t="s">
        <v>159</v>
      </c>
      <c r="AE89" s="40" t="s">
        <v>159</v>
      </c>
      <c r="AF89" s="41" t="s">
        <v>159</v>
      </c>
      <c r="AG89" s="40" t="s">
        <v>159</v>
      </c>
      <c r="AH89" s="41" t="s">
        <v>159</v>
      </c>
      <c r="AI89" s="42" t="s">
        <v>159</v>
      </c>
      <c r="AJ89" s="43"/>
      <c r="AK89" s="44"/>
      <c r="AL89" s="44"/>
      <c r="AM89" s="45"/>
    </row>
    <row r="90" spans="1:39" ht="63" customHeight="1" x14ac:dyDescent="0.25">
      <c r="A90" s="225"/>
      <c r="B90" s="265"/>
      <c r="C90" s="231"/>
      <c r="D90" s="231"/>
      <c r="E90" s="231"/>
      <c r="F90" s="231"/>
      <c r="G90" s="231"/>
      <c r="H90" s="231"/>
      <c r="I90" s="277"/>
      <c r="J90" s="269"/>
      <c r="K90" s="219"/>
      <c r="L90" s="294"/>
      <c r="M90" s="219">
        <v>0</v>
      </c>
      <c r="N90" s="269"/>
      <c r="O90" s="219"/>
      <c r="P90" s="222"/>
      <c r="Q90" s="33">
        <v>5</v>
      </c>
      <c r="R90" s="34"/>
      <c r="S90" s="35" t="s">
        <v>159</v>
      </c>
      <c r="T90" s="36"/>
      <c r="U90" s="36"/>
      <c r="V90" s="37" t="s">
        <v>159</v>
      </c>
      <c r="W90" s="36"/>
      <c r="X90" s="36"/>
      <c r="Y90" s="36"/>
      <c r="Z90" s="36"/>
      <c r="AA90" s="36"/>
      <c r="AB90" s="36"/>
      <c r="AC90" s="36"/>
      <c r="AD90" s="39" t="s">
        <v>159</v>
      </c>
      <c r="AE90" s="40" t="s">
        <v>159</v>
      </c>
      <c r="AF90" s="41" t="s">
        <v>159</v>
      </c>
      <c r="AG90" s="40" t="s">
        <v>159</v>
      </c>
      <c r="AH90" s="41" t="s">
        <v>159</v>
      </c>
      <c r="AI90" s="42" t="s">
        <v>159</v>
      </c>
      <c r="AJ90" s="43"/>
      <c r="AK90" s="44"/>
      <c r="AL90" s="44"/>
      <c r="AM90" s="45"/>
    </row>
    <row r="91" spans="1:39" ht="63" customHeight="1" thickBot="1" x14ac:dyDescent="0.3">
      <c r="A91" s="225"/>
      <c r="B91" s="272"/>
      <c r="C91" s="232"/>
      <c r="D91" s="232"/>
      <c r="E91" s="232"/>
      <c r="F91" s="232"/>
      <c r="G91" s="232"/>
      <c r="H91" s="232"/>
      <c r="I91" s="278"/>
      <c r="J91" s="280"/>
      <c r="K91" s="220"/>
      <c r="L91" s="295"/>
      <c r="M91" s="220">
        <v>0</v>
      </c>
      <c r="N91" s="280"/>
      <c r="O91" s="220"/>
      <c r="P91" s="298"/>
      <c r="Q91" s="33">
        <v>6</v>
      </c>
      <c r="R91" s="34"/>
      <c r="S91" s="35" t="s">
        <v>159</v>
      </c>
      <c r="T91" s="36"/>
      <c r="U91" s="36"/>
      <c r="V91" s="37" t="s">
        <v>159</v>
      </c>
      <c r="W91" s="36"/>
      <c r="X91" s="36"/>
      <c r="Y91" s="36"/>
      <c r="Z91" s="36"/>
      <c r="AA91" s="36"/>
      <c r="AB91" s="36"/>
      <c r="AC91" s="36"/>
      <c r="AD91" s="39" t="s">
        <v>159</v>
      </c>
      <c r="AE91" s="40" t="s">
        <v>159</v>
      </c>
      <c r="AF91" s="41" t="s">
        <v>159</v>
      </c>
      <c r="AG91" s="40" t="s">
        <v>159</v>
      </c>
      <c r="AH91" s="41" t="s">
        <v>159</v>
      </c>
      <c r="AI91" s="42" t="s">
        <v>159</v>
      </c>
      <c r="AJ91" s="43"/>
      <c r="AK91" s="44"/>
      <c r="AL91" s="44"/>
      <c r="AM91" s="45"/>
    </row>
    <row r="92" spans="1:39" ht="185.25" customHeight="1" x14ac:dyDescent="0.25">
      <c r="A92" s="225"/>
      <c r="B92" s="264">
        <v>16</v>
      </c>
      <c r="C92" s="230" t="s">
        <v>116</v>
      </c>
      <c r="D92" s="230" t="s">
        <v>529</v>
      </c>
      <c r="E92" s="230" t="s">
        <v>530</v>
      </c>
      <c r="F92" s="230" t="s">
        <v>531</v>
      </c>
      <c r="G92" s="230" t="s">
        <v>5</v>
      </c>
      <c r="H92" s="230" t="s">
        <v>190</v>
      </c>
      <c r="I92" s="305">
        <v>900</v>
      </c>
      <c r="J92" s="268" t="s">
        <v>184</v>
      </c>
      <c r="K92" s="218">
        <v>0.8</v>
      </c>
      <c r="L92" s="309" t="s">
        <v>519</v>
      </c>
      <c r="M92" s="218" t="s">
        <v>164</v>
      </c>
      <c r="N92" s="268" t="s">
        <v>259</v>
      </c>
      <c r="O92" s="218">
        <v>0.2</v>
      </c>
      <c r="P92" s="297" t="s">
        <v>156</v>
      </c>
      <c r="Q92" s="33">
        <v>1</v>
      </c>
      <c r="R92" s="34" t="s">
        <v>532</v>
      </c>
      <c r="S92" s="35" t="s">
        <v>157</v>
      </c>
      <c r="T92" s="36" t="s">
        <v>119</v>
      </c>
      <c r="U92" s="36" t="s">
        <v>166</v>
      </c>
      <c r="V92" s="37" t="s">
        <v>272</v>
      </c>
      <c r="W92" s="36" t="s">
        <v>127</v>
      </c>
      <c r="X92" s="36" t="s">
        <v>122</v>
      </c>
      <c r="Y92" s="36" t="s">
        <v>123</v>
      </c>
      <c r="Z92" s="36"/>
      <c r="AA92" s="36"/>
      <c r="AB92" s="36"/>
      <c r="AC92" s="36"/>
      <c r="AD92" s="39">
        <v>0.4</v>
      </c>
      <c r="AE92" s="40" t="s">
        <v>163</v>
      </c>
      <c r="AF92" s="41">
        <v>0.4</v>
      </c>
      <c r="AG92" s="40" t="s">
        <v>259</v>
      </c>
      <c r="AH92" s="41">
        <v>0.2</v>
      </c>
      <c r="AI92" s="47" t="s">
        <v>271</v>
      </c>
      <c r="AJ92" s="43" t="s">
        <v>131</v>
      </c>
      <c r="AK92" s="44" t="s">
        <v>304</v>
      </c>
      <c r="AL92" s="44" t="s">
        <v>175</v>
      </c>
      <c r="AM92" s="48" t="s">
        <v>365</v>
      </c>
    </row>
    <row r="93" spans="1:39" ht="151.5" customHeight="1" x14ac:dyDescent="0.25">
      <c r="A93" s="225"/>
      <c r="B93" s="265"/>
      <c r="C93" s="231"/>
      <c r="D93" s="231"/>
      <c r="E93" s="231"/>
      <c r="F93" s="231"/>
      <c r="G93" s="231"/>
      <c r="H93" s="231"/>
      <c r="I93" s="277"/>
      <c r="J93" s="269"/>
      <c r="K93" s="219"/>
      <c r="L93" s="294"/>
      <c r="M93" s="219">
        <v>0</v>
      </c>
      <c r="N93" s="269"/>
      <c r="O93" s="219"/>
      <c r="P93" s="222"/>
      <c r="Q93" s="33">
        <v>2</v>
      </c>
      <c r="R93" s="34" t="s">
        <v>74</v>
      </c>
      <c r="S93" s="35" t="s">
        <v>157</v>
      </c>
      <c r="T93" s="36" t="s">
        <v>119</v>
      </c>
      <c r="U93" s="36" t="s">
        <v>166</v>
      </c>
      <c r="V93" s="37" t="s">
        <v>272</v>
      </c>
      <c r="W93" s="36" t="s">
        <v>127</v>
      </c>
      <c r="X93" s="36" t="s">
        <v>122</v>
      </c>
      <c r="Y93" s="36" t="s">
        <v>123</v>
      </c>
      <c r="Z93" s="36"/>
      <c r="AA93" s="36"/>
      <c r="AB93" s="36"/>
      <c r="AC93" s="36"/>
      <c r="AD93" s="39">
        <v>0.2</v>
      </c>
      <c r="AE93" s="40" t="s">
        <v>194</v>
      </c>
      <c r="AF93" s="41">
        <v>0.2</v>
      </c>
      <c r="AG93" s="40" t="s">
        <v>259</v>
      </c>
      <c r="AH93" s="41">
        <v>0.2</v>
      </c>
      <c r="AI93" s="42" t="s">
        <v>271</v>
      </c>
      <c r="AJ93" s="43" t="s">
        <v>131</v>
      </c>
      <c r="AK93" s="44" t="s">
        <v>305</v>
      </c>
      <c r="AL93" s="44" t="s">
        <v>175</v>
      </c>
      <c r="AM93" s="48" t="s">
        <v>365</v>
      </c>
    </row>
    <row r="94" spans="1:39" ht="76.5" customHeight="1" x14ac:dyDescent="0.25">
      <c r="A94" s="225"/>
      <c r="B94" s="265"/>
      <c r="C94" s="231"/>
      <c r="D94" s="231"/>
      <c r="E94" s="231"/>
      <c r="F94" s="231"/>
      <c r="G94" s="231"/>
      <c r="H94" s="231"/>
      <c r="I94" s="277"/>
      <c r="J94" s="269"/>
      <c r="K94" s="219"/>
      <c r="L94" s="294"/>
      <c r="M94" s="219">
        <v>0</v>
      </c>
      <c r="N94" s="269"/>
      <c r="O94" s="219"/>
      <c r="P94" s="222"/>
      <c r="Q94" s="33">
        <v>3</v>
      </c>
      <c r="R94" s="46"/>
      <c r="S94" s="35" t="s">
        <v>159</v>
      </c>
      <c r="T94" s="36"/>
      <c r="U94" s="36"/>
      <c r="V94" s="37" t="s">
        <v>159</v>
      </c>
      <c r="W94" s="36"/>
      <c r="X94" s="36"/>
      <c r="Y94" s="36"/>
      <c r="Z94" s="36"/>
      <c r="AA94" s="36"/>
      <c r="AB94" s="36"/>
      <c r="AC94" s="36"/>
      <c r="AD94" s="39" t="s">
        <v>159</v>
      </c>
      <c r="AE94" s="40" t="s">
        <v>159</v>
      </c>
      <c r="AF94" s="41" t="s">
        <v>159</v>
      </c>
      <c r="AG94" s="40" t="s">
        <v>159</v>
      </c>
      <c r="AH94" s="41" t="s">
        <v>159</v>
      </c>
      <c r="AI94" s="42" t="s">
        <v>159</v>
      </c>
      <c r="AJ94" s="43"/>
      <c r="AK94" s="44"/>
      <c r="AL94" s="44"/>
      <c r="AM94" s="45"/>
    </row>
    <row r="95" spans="1:39" ht="76.5" customHeight="1" x14ac:dyDescent="0.25">
      <c r="A95" s="225"/>
      <c r="B95" s="265"/>
      <c r="C95" s="231"/>
      <c r="D95" s="231"/>
      <c r="E95" s="231"/>
      <c r="F95" s="231"/>
      <c r="G95" s="231"/>
      <c r="H95" s="231"/>
      <c r="I95" s="277"/>
      <c r="J95" s="269"/>
      <c r="K95" s="219"/>
      <c r="L95" s="294"/>
      <c r="M95" s="219">
        <v>0</v>
      </c>
      <c r="N95" s="269"/>
      <c r="O95" s="219"/>
      <c r="P95" s="222"/>
      <c r="Q95" s="33">
        <v>4</v>
      </c>
      <c r="R95" s="34"/>
      <c r="S95" s="35" t="s">
        <v>159</v>
      </c>
      <c r="T95" s="36"/>
      <c r="U95" s="36"/>
      <c r="V95" s="37" t="s">
        <v>159</v>
      </c>
      <c r="W95" s="36"/>
      <c r="X95" s="36"/>
      <c r="Y95" s="36"/>
      <c r="Z95" s="36"/>
      <c r="AA95" s="36"/>
      <c r="AB95" s="36"/>
      <c r="AC95" s="36"/>
      <c r="AD95" s="39" t="s">
        <v>159</v>
      </c>
      <c r="AE95" s="40" t="s">
        <v>159</v>
      </c>
      <c r="AF95" s="41" t="s">
        <v>159</v>
      </c>
      <c r="AG95" s="40" t="s">
        <v>159</v>
      </c>
      <c r="AH95" s="41" t="s">
        <v>159</v>
      </c>
      <c r="AI95" s="42" t="s">
        <v>159</v>
      </c>
      <c r="AJ95" s="43"/>
      <c r="AK95" s="44"/>
      <c r="AL95" s="44"/>
      <c r="AM95" s="45"/>
    </row>
    <row r="96" spans="1:39" ht="76.5" customHeight="1" x14ac:dyDescent="0.25">
      <c r="A96" s="225"/>
      <c r="B96" s="265"/>
      <c r="C96" s="231"/>
      <c r="D96" s="231"/>
      <c r="E96" s="231"/>
      <c r="F96" s="231"/>
      <c r="G96" s="231"/>
      <c r="H96" s="231"/>
      <c r="I96" s="277"/>
      <c r="J96" s="269"/>
      <c r="K96" s="219"/>
      <c r="L96" s="294"/>
      <c r="M96" s="219">
        <v>0</v>
      </c>
      <c r="N96" s="269"/>
      <c r="O96" s="219"/>
      <c r="P96" s="222"/>
      <c r="Q96" s="33">
        <v>5</v>
      </c>
      <c r="R96" s="34"/>
      <c r="S96" s="35" t="s">
        <v>159</v>
      </c>
      <c r="T96" s="36"/>
      <c r="U96" s="36"/>
      <c r="V96" s="37" t="s">
        <v>159</v>
      </c>
      <c r="W96" s="36"/>
      <c r="X96" s="36"/>
      <c r="Y96" s="36"/>
      <c r="Z96" s="36"/>
      <c r="AA96" s="36"/>
      <c r="AB96" s="36"/>
      <c r="AC96" s="36"/>
      <c r="AD96" s="39" t="s">
        <v>159</v>
      </c>
      <c r="AE96" s="40" t="s">
        <v>159</v>
      </c>
      <c r="AF96" s="41" t="s">
        <v>159</v>
      </c>
      <c r="AG96" s="40" t="s">
        <v>159</v>
      </c>
      <c r="AH96" s="41" t="s">
        <v>159</v>
      </c>
      <c r="AI96" s="42" t="s">
        <v>159</v>
      </c>
      <c r="AJ96" s="43"/>
      <c r="AK96" s="44"/>
      <c r="AL96" s="44"/>
      <c r="AM96" s="45"/>
    </row>
    <row r="97" spans="1:39" ht="76.5" customHeight="1" thickBot="1" x14ac:dyDescent="0.3">
      <c r="A97" s="225"/>
      <c r="B97" s="272"/>
      <c r="C97" s="232"/>
      <c r="D97" s="232"/>
      <c r="E97" s="232"/>
      <c r="F97" s="232"/>
      <c r="G97" s="232"/>
      <c r="H97" s="232"/>
      <c r="I97" s="278"/>
      <c r="J97" s="280"/>
      <c r="K97" s="220"/>
      <c r="L97" s="295"/>
      <c r="M97" s="220">
        <v>0</v>
      </c>
      <c r="N97" s="280"/>
      <c r="O97" s="220"/>
      <c r="P97" s="223"/>
      <c r="Q97" s="33">
        <v>6</v>
      </c>
      <c r="R97" s="34"/>
      <c r="S97" s="35" t="s">
        <v>159</v>
      </c>
      <c r="T97" s="36"/>
      <c r="U97" s="36"/>
      <c r="V97" s="37" t="s">
        <v>159</v>
      </c>
      <c r="W97" s="36"/>
      <c r="X97" s="36"/>
      <c r="Y97" s="36"/>
      <c r="Z97" s="36"/>
      <c r="AA97" s="36"/>
      <c r="AB97" s="36"/>
      <c r="AC97" s="36"/>
      <c r="AD97" s="39" t="s">
        <v>159</v>
      </c>
      <c r="AE97" s="40" t="s">
        <v>159</v>
      </c>
      <c r="AF97" s="41" t="s">
        <v>159</v>
      </c>
      <c r="AG97" s="40" t="s">
        <v>159</v>
      </c>
      <c r="AH97" s="41" t="s">
        <v>159</v>
      </c>
      <c r="AI97" s="42" t="s">
        <v>159</v>
      </c>
      <c r="AJ97" s="43"/>
      <c r="AK97" s="44"/>
      <c r="AL97" s="44"/>
      <c r="AM97" s="45"/>
    </row>
    <row r="98" spans="1:39" ht="151.5" customHeight="1" x14ac:dyDescent="0.25">
      <c r="A98" s="225"/>
      <c r="B98" s="264">
        <v>17</v>
      </c>
      <c r="C98" s="230" t="s">
        <v>116</v>
      </c>
      <c r="D98" s="230" t="s">
        <v>176</v>
      </c>
      <c r="E98" s="230" t="s">
        <v>177</v>
      </c>
      <c r="F98" s="230" t="s">
        <v>533</v>
      </c>
      <c r="G98" s="230" t="s">
        <v>5</v>
      </c>
      <c r="H98" s="230" t="s">
        <v>190</v>
      </c>
      <c r="I98" s="305">
        <v>60</v>
      </c>
      <c r="J98" s="268" t="s">
        <v>155</v>
      </c>
      <c r="K98" s="218">
        <v>0.6</v>
      </c>
      <c r="L98" s="293" t="s">
        <v>118</v>
      </c>
      <c r="M98" s="218" t="s">
        <v>118</v>
      </c>
      <c r="N98" s="268" t="s">
        <v>156</v>
      </c>
      <c r="O98" s="218">
        <v>0.6</v>
      </c>
      <c r="P98" s="297" t="s">
        <v>156</v>
      </c>
      <c r="Q98" s="33">
        <v>1</v>
      </c>
      <c r="R98" s="46" t="s">
        <v>534</v>
      </c>
      <c r="S98" s="35" t="s">
        <v>157</v>
      </c>
      <c r="T98" s="36" t="s">
        <v>119</v>
      </c>
      <c r="U98" s="36" t="s">
        <v>166</v>
      </c>
      <c r="V98" s="37" t="s">
        <v>272</v>
      </c>
      <c r="W98" s="36" t="s">
        <v>127</v>
      </c>
      <c r="X98" s="36" t="s">
        <v>122</v>
      </c>
      <c r="Y98" s="36" t="s">
        <v>123</v>
      </c>
      <c r="Z98" s="36"/>
      <c r="AA98" s="36"/>
      <c r="AB98" s="36"/>
      <c r="AC98" s="36"/>
      <c r="AD98" s="39">
        <v>0.3</v>
      </c>
      <c r="AE98" s="40" t="s">
        <v>163</v>
      </c>
      <c r="AF98" s="41">
        <v>0.3</v>
      </c>
      <c r="AG98" s="40" t="s">
        <v>156</v>
      </c>
      <c r="AH98" s="41">
        <v>0.6</v>
      </c>
      <c r="AI98" s="47" t="s">
        <v>156</v>
      </c>
      <c r="AJ98" s="43" t="s">
        <v>131</v>
      </c>
      <c r="AK98" s="44" t="s">
        <v>178</v>
      </c>
      <c r="AL98" s="44" t="s">
        <v>179</v>
      </c>
      <c r="AM98" s="48" t="s">
        <v>535</v>
      </c>
    </row>
    <row r="99" spans="1:39" ht="74.25" customHeight="1" x14ac:dyDescent="0.25">
      <c r="A99" s="225"/>
      <c r="B99" s="265"/>
      <c r="C99" s="231"/>
      <c r="D99" s="231"/>
      <c r="E99" s="231"/>
      <c r="F99" s="231"/>
      <c r="G99" s="231"/>
      <c r="H99" s="231"/>
      <c r="I99" s="277"/>
      <c r="J99" s="269"/>
      <c r="K99" s="219"/>
      <c r="L99" s="294"/>
      <c r="M99" s="219"/>
      <c r="N99" s="269"/>
      <c r="O99" s="219"/>
      <c r="P99" s="222"/>
      <c r="Q99" s="33">
        <v>2</v>
      </c>
      <c r="R99" s="46"/>
      <c r="S99" s="35"/>
      <c r="T99" s="36"/>
      <c r="U99" s="36"/>
      <c r="V99" s="37"/>
      <c r="W99" s="36"/>
      <c r="X99" s="36"/>
      <c r="Y99" s="36"/>
      <c r="Z99" s="36"/>
      <c r="AA99" s="36"/>
      <c r="AB99" s="36"/>
      <c r="AC99" s="36"/>
      <c r="AD99" s="39"/>
      <c r="AE99" s="40"/>
      <c r="AF99" s="41"/>
      <c r="AG99" s="40"/>
      <c r="AH99" s="41"/>
      <c r="AI99" s="42"/>
      <c r="AJ99" s="43"/>
      <c r="AK99" s="44"/>
      <c r="AL99" s="44"/>
      <c r="AM99" s="45"/>
    </row>
    <row r="100" spans="1:39" ht="74.25" customHeight="1" x14ac:dyDescent="0.25">
      <c r="A100" s="225"/>
      <c r="B100" s="265"/>
      <c r="C100" s="231"/>
      <c r="D100" s="231"/>
      <c r="E100" s="231"/>
      <c r="F100" s="231"/>
      <c r="G100" s="231"/>
      <c r="H100" s="231"/>
      <c r="I100" s="277"/>
      <c r="J100" s="269"/>
      <c r="K100" s="219"/>
      <c r="L100" s="294"/>
      <c r="M100" s="219"/>
      <c r="N100" s="269"/>
      <c r="O100" s="219"/>
      <c r="P100" s="222"/>
      <c r="Q100" s="33">
        <v>3</v>
      </c>
      <c r="R100" s="46"/>
      <c r="S100" s="35" t="s">
        <v>159</v>
      </c>
      <c r="T100" s="36"/>
      <c r="U100" s="36"/>
      <c r="V100" s="37" t="s">
        <v>159</v>
      </c>
      <c r="W100" s="36"/>
      <c r="X100" s="36"/>
      <c r="Y100" s="36"/>
      <c r="Z100" s="36"/>
      <c r="AA100" s="36"/>
      <c r="AB100" s="36"/>
      <c r="AC100" s="36"/>
      <c r="AD100" s="39" t="s">
        <v>159</v>
      </c>
      <c r="AE100" s="40" t="s">
        <v>159</v>
      </c>
      <c r="AF100" s="41" t="s">
        <v>159</v>
      </c>
      <c r="AG100" s="40" t="s">
        <v>159</v>
      </c>
      <c r="AH100" s="41" t="s">
        <v>159</v>
      </c>
      <c r="AI100" s="42" t="s">
        <v>159</v>
      </c>
      <c r="AJ100" s="43"/>
      <c r="AK100" s="44"/>
      <c r="AL100" s="44"/>
      <c r="AM100" s="45"/>
    </row>
    <row r="101" spans="1:39" ht="74.25" customHeight="1" x14ac:dyDescent="0.25">
      <c r="A101" s="225"/>
      <c r="B101" s="265"/>
      <c r="C101" s="231"/>
      <c r="D101" s="231"/>
      <c r="E101" s="231"/>
      <c r="F101" s="231"/>
      <c r="G101" s="231"/>
      <c r="H101" s="231"/>
      <c r="I101" s="277"/>
      <c r="J101" s="269"/>
      <c r="K101" s="219"/>
      <c r="L101" s="294"/>
      <c r="M101" s="219"/>
      <c r="N101" s="269"/>
      <c r="O101" s="219"/>
      <c r="P101" s="222"/>
      <c r="Q101" s="33">
        <v>4</v>
      </c>
      <c r="R101" s="34"/>
      <c r="S101" s="35" t="s">
        <v>159</v>
      </c>
      <c r="T101" s="36"/>
      <c r="U101" s="36"/>
      <c r="V101" s="37" t="s">
        <v>159</v>
      </c>
      <c r="W101" s="36"/>
      <c r="X101" s="36"/>
      <c r="Y101" s="36"/>
      <c r="Z101" s="36"/>
      <c r="AA101" s="36"/>
      <c r="AB101" s="36"/>
      <c r="AC101" s="36"/>
      <c r="AD101" s="39" t="s">
        <v>159</v>
      </c>
      <c r="AE101" s="40" t="s">
        <v>159</v>
      </c>
      <c r="AF101" s="41" t="s">
        <v>159</v>
      </c>
      <c r="AG101" s="40" t="s">
        <v>159</v>
      </c>
      <c r="AH101" s="41" t="s">
        <v>159</v>
      </c>
      <c r="AI101" s="42" t="s">
        <v>159</v>
      </c>
      <c r="AJ101" s="43"/>
      <c r="AK101" s="44"/>
      <c r="AL101" s="44"/>
      <c r="AM101" s="45"/>
    </row>
    <row r="102" spans="1:39" ht="74.25" customHeight="1" x14ac:dyDescent="0.25">
      <c r="A102" s="225"/>
      <c r="B102" s="265"/>
      <c r="C102" s="231"/>
      <c r="D102" s="231"/>
      <c r="E102" s="231"/>
      <c r="F102" s="231"/>
      <c r="G102" s="231"/>
      <c r="H102" s="231"/>
      <c r="I102" s="277"/>
      <c r="J102" s="269"/>
      <c r="K102" s="219"/>
      <c r="L102" s="294"/>
      <c r="M102" s="219"/>
      <c r="N102" s="269"/>
      <c r="O102" s="219"/>
      <c r="P102" s="222"/>
      <c r="Q102" s="33">
        <v>5</v>
      </c>
      <c r="R102" s="34"/>
      <c r="S102" s="35" t="s">
        <v>159</v>
      </c>
      <c r="T102" s="36"/>
      <c r="U102" s="36"/>
      <c r="V102" s="37" t="s">
        <v>159</v>
      </c>
      <c r="W102" s="36"/>
      <c r="X102" s="36"/>
      <c r="Y102" s="36"/>
      <c r="Z102" s="36"/>
      <c r="AA102" s="36"/>
      <c r="AB102" s="36"/>
      <c r="AC102" s="36"/>
      <c r="AD102" s="67" t="s">
        <v>159</v>
      </c>
      <c r="AE102" s="40" t="s">
        <v>159</v>
      </c>
      <c r="AF102" s="41" t="s">
        <v>159</v>
      </c>
      <c r="AG102" s="40" t="s">
        <v>159</v>
      </c>
      <c r="AH102" s="41" t="s">
        <v>159</v>
      </c>
      <c r="AI102" s="42" t="s">
        <v>159</v>
      </c>
      <c r="AJ102" s="43"/>
      <c r="AK102" s="44"/>
      <c r="AL102" s="44"/>
      <c r="AM102" s="45"/>
    </row>
    <row r="103" spans="1:39" ht="74.25" customHeight="1" thickBot="1" x14ac:dyDescent="0.3">
      <c r="A103" s="226"/>
      <c r="B103" s="266"/>
      <c r="C103" s="236"/>
      <c r="D103" s="236"/>
      <c r="E103" s="236"/>
      <c r="F103" s="236"/>
      <c r="G103" s="236"/>
      <c r="H103" s="236"/>
      <c r="I103" s="317"/>
      <c r="J103" s="270"/>
      <c r="K103" s="254"/>
      <c r="L103" s="302"/>
      <c r="M103" s="254"/>
      <c r="N103" s="270"/>
      <c r="O103" s="254"/>
      <c r="P103" s="223"/>
      <c r="Q103" s="50">
        <v>6</v>
      </c>
      <c r="R103" s="51"/>
      <c r="S103" s="52" t="s">
        <v>159</v>
      </c>
      <c r="T103" s="53"/>
      <c r="U103" s="53"/>
      <c r="V103" s="54" t="s">
        <v>159</v>
      </c>
      <c r="W103" s="53"/>
      <c r="X103" s="53"/>
      <c r="Y103" s="53"/>
      <c r="Z103" s="53"/>
      <c r="AA103" s="53"/>
      <c r="AB103" s="53"/>
      <c r="AC103" s="53"/>
      <c r="AD103" s="55" t="s">
        <v>159</v>
      </c>
      <c r="AE103" s="56" t="s">
        <v>159</v>
      </c>
      <c r="AF103" s="54" t="s">
        <v>159</v>
      </c>
      <c r="AG103" s="56" t="s">
        <v>159</v>
      </c>
      <c r="AH103" s="54" t="s">
        <v>159</v>
      </c>
      <c r="AI103" s="57" t="s">
        <v>159</v>
      </c>
      <c r="AJ103" s="53"/>
      <c r="AK103" s="58"/>
      <c r="AL103" s="58"/>
      <c r="AM103" s="59"/>
    </row>
    <row r="104" spans="1:39" ht="201" customHeight="1" x14ac:dyDescent="0.25">
      <c r="A104" s="224" t="s">
        <v>78</v>
      </c>
      <c r="B104" s="271">
        <v>18</v>
      </c>
      <c r="C104" s="262" t="s">
        <v>116</v>
      </c>
      <c r="D104" s="262" t="s">
        <v>306</v>
      </c>
      <c r="E104" s="262" t="s">
        <v>307</v>
      </c>
      <c r="F104" s="262" t="s">
        <v>75</v>
      </c>
      <c r="G104" s="262" t="s">
        <v>5</v>
      </c>
      <c r="H104" s="262" t="s">
        <v>190</v>
      </c>
      <c r="I104" s="276">
        <v>350</v>
      </c>
      <c r="J104" s="304" t="s">
        <v>155</v>
      </c>
      <c r="K104" s="303">
        <v>0.6</v>
      </c>
      <c r="L104" s="309" t="s">
        <v>193</v>
      </c>
      <c r="M104" s="309" t="s">
        <v>193</v>
      </c>
      <c r="N104" s="304" t="s">
        <v>180</v>
      </c>
      <c r="O104" s="303">
        <v>0.8</v>
      </c>
      <c r="P104" s="221" t="s">
        <v>181</v>
      </c>
      <c r="Q104" s="20">
        <v>1</v>
      </c>
      <c r="R104" s="21" t="s">
        <v>76</v>
      </c>
      <c r="S104" s="22" t="s">
        <v>157</v>
      </c>
      <c r="T104" s="23" t="s">
        <v>119</v>
      </c>
      <c r="U104" s="23" t="s">
        <v>120</v>
      </c>
      <c r="V104" s="24" t="s">
        <v>161</v>
      </c>
      <c r="W104" s="23" t="s">
        <v>127</v>
      </c>
      <c r="X104" s="23" t="s">
        <v>122</v>
      </c>
      <c r="Y104" s="23" t="s">
        <v>123</v>
      </c>
      <c r="Z104" s="23"/>
      <c r="AA104" s="23"/>
      <c r="AB104" s="23"/>
      <c r="AC104" s="23"/>
      <c r="AD104" s="26"/>
      <c r="AE104" s="27" t="s">
        <v>163</v>
      </c>
      <c r="AF104" s="28">
        <v>0.36</v>
      </c>
      <c r="AG104" s="27" t="s">
        <v>180</v>
      </c>
      <c r="AH104" s="28">
        <v>0.8</v>
      </c>
      <c r="AI104" s="47" t="s">
        <v>181</v>
      </c>
      <c r="AJ104" s="30" t="s">
        <v>131</v>
      </c>
      <c r="AK104" s="31" t="s">
        <v>185</v>
      </c>
      <c r="AL104" s="31" t="s">
        <v>186</v>
      </c>
      <c r="AM104" s="68">
        <v>45717</v>
      </c>
    </row>
    <row r="105" spans="1:39" ht="247.5" customHeight="1" x14ac:dyDescent="0.25">
      <c r="A105" s="225"/>
      <c r="B105" s="265"/>
      <c r="C105" s="231"/>
      <c r="D105" s="231"/>
      <c r="E105" s="231"/>
      <c r="F105" s="231"/>
      <c r="G105" s="231"/>
      <c r="H105" s="231"/>
      <c r="I105" s="277"/>
      <c r="J105" s="269"/>
      <c r="K105" s="219"/>
      <c r="L105" s="294"/>
      <c r="M105" s="294"/>
      <c r="N105" s="269"/>
      <c r="O105" s="219"/>
      <c r="P105" s="222"/>
      <c r="Q105" s="33">
        <v>2</v>
      </c>
      <c r="R105" s="34" t="s">
        <v>77</v>
      </c>
      <c r="S105" s="35" t="s">
        <v>85</v>
      </c>
      <c r="T105" s="36" t="s">
        <v>182</v>
      </c>
      <c r="U105" s="36" t="s">
        <v>120</v>
      </c>
      <c r="V105" s="37" t="s">
        <v>183</v>
      </c>
      <c r="W105" s="36" t="s">
        <v>127</v>
      </c>
      <c r="X105" s="36" t="s">
        <v>122</v>
      </c>
      <c r="Y105" s="36" t="s">
        <v>123</v>
      </c>
      <c r="Z105" s="36"/>
      <c r="AA105" s="36"/>
      <c r="AB105" s="36"/>
      <c r="AC105" s="36"/>
      <c r="AD105" s="39"/>
      <c r="AE105" s="40" t="s">
        <v>163</v>
      </c>
      <c r="AF105" s="41">
        <v>0.36</v>
      </c>
      <c r="AG105" s="40" t="s">
        <v>156</v>
      </c>
      <c r="AH105" s="41">
        <v>0.60000000000000009</v>
      </c>
      <c r="AI105" s="42" t="s">
        <v>156</v>
      </c>
      <c r="AJ105" s="43" t="s">
        <v>131</v>
      </c>
      <c r="AK105" s="44" t="s">
        <v>187</v>
      </c>
      <c r="AL105" s="44" t="s">
        <v>188</v>
      </c>
      <c r="AM105" s="48" t="s">
        <v>366</v>
      </c>
    </row>
    <row r="106" spans="1:39" ht="47.25" customHeight="1" x14ac:dyDescent="0.25">
      <c r="A106" s="225"/>
      <c r="B106" s="265"/>
      <c r="C106" s="231"/>
      <c r="D106" s="231"/>
      <c r="E106" s="231"/>
      <c r="F106" s="231"/>
      <c r="G106" s="231"/>
      <c r="H106" s="231"/>
      <c r="I106" s="277"/>
      <c r="J106" s="269"/>
      <c r="K106" s="219"/>
      <c r="L106" s="294"/>
      <c r="M106" s="294"/>
      <c r="N106" s="269"/>
      <c r="O106" s="219"/>
      <c r="P106" s="222"/>
      <c r="Q106" s="33">
        <v>3</v>
      </c>
      <c r="R106" s="46"/>
      <c r="S106" s="35" t="s">
        <v>159</v>
      </c>
      <c r="T106" s="36"/>
      <c r="U106" s="36"/>
      <c r="V106" s="37" t="s">
        <v>159</v>
      </c>
      <c r="W106" s="36"/>
      <c r="X106" s="36"/>
      <c r="Y106" s="36"/>
      <c r="Z106" s="36"/>
      <c r="AA106" s="36"/>
      <c r="AB106" s="36"/>
      <c r="AC106" s="36"/>
      <c r="AD106" s="39"/>
      <c r="AE106" s="40" t="s">
        <v>159</v>
      </c>
      <c r="AF106" s="41" t="s">
        <v>159</v>
      </c>
      <c r="AG106" s="40" t="s">
        <v>159</v>
      </c>
      <c r="AH106" s="41" t="s">
        <v>159</v>
      </c>
      <c r="AI106" s="42" t="s">
        <v>159</v>
      </c>
      <c r="AJ106" s="43"/>
      <c r="AK106" s="44"/>
      <c r="AL106" s="44"/>
      <c r="AM106" s="45"/>
    </row>
    <row r="107" spans="1:39" ht="47.25" customHeight="1" x14ac:dyDescent="0.25">
      <c r="A107" s="225"/>
      <c r="B107" s="265"/>
      <c r="C107" s="231"/>
      <c r="D107" s="231"/>
      <c r="E107" s="231"/>
      <c r="F107" s="231"/>
      <c r="G107" s="231"/>
      <c r="H107" s="231"/>
      <c r="I107" s="277"/>
      <c r="J107" s="269"/>
      <c r="K107" s="219"/>
      <c r="L107" s="294"/>
      <c r="M107" s="294"/>
      <c r="N107" s="269"/>
      <c r="O107" s="219"/>
      <c r="P107" s="222"/>
      <c r="Q107" s="33">
        <v>4</v>
      </c>
      <c r="R107" s="34"/>
      <c r="S107" s="35" t="s">
        <v>159</v>
      </c>
      <c r="T107" s="36"/>
      <c r="U107" s="36"/>
      <c r="V107" s="37" t="s">
        <v>159</v>
      </c>
      <c r="W107" s="36"/>
      <c r="X107" s="36"/>
      <c r="Y107" s="36"/>
      <c r="Z107" s="36"/>
      <c r="AA107" s="36"/>
      <c r="AB107" s="36"/>
      <c r="AC107" s="36"/>
      <c r="AD107" s="39"/>
      <c r="AE107" s="40" t="s">
        <v>159</v>
      </c>
      <c r="AF107" s="41" t="s">
        <v>159</v>
      </c>
      <c r="AG107" s="40" t="s">
        <v>159</v>
      </c>
      <c r="AH107" s="41" t="s">
        <v>159</v>
      </c>
      <c r="AI107" s="42" t="s">
        <v>159</v>
      </c>
      <c r="AJ107" s="43"/>
      <c r="AK107" s="44"/>
      <c r="AL107" s="44"/>
      <c r="AM107" s="45"/>
    </row>
    <row r="108" spans="1:39" ht="47.25" customHeight="1" x14ac:dyDescent="0.25">
      <c r="A108" s="225"/>
      <c r="B108" s="265"/>
      <c r="C108" s="231"/>
      <c r="D108" s="231"/>
      <c r="E108" s="231"/>
      <c r="F108" s="231"/>
      <c r="G108" s="231"/>
      <c r="H108" s="231"/>
      <c r="I108" s="277"/>
      <c r="J108" s="269"/>
      <c r="K108" s="219"/>
      <c r="L108" s="294"/>
      <c r="M108" s="294"/>
      <c r="N108" s="269"/>
      <c r="O108" s="219"/>
      <c r="P108" s="222"/>
      <c r="Q108" s="33">
        <v>5</v>
      </c>
      <c r="R108" s="34"/>
      <c r="S108" s="35" t="s">
        <v>159</v>
      </c>
      <c r="T108" s="36"/>
      <c r="U108" s="36"/>
      <c r="V108" s="37" t="s">
        <v>159</v>
      </c>
      <c r="W108" s="36"/>
      <c r="X108" s="36"/>
      <c r="Y108" s="36"/>
      <c r="Z108" s="36"/>
      <c r="AA108" s="36"/>
      <c r="AB108" s="36"/>
      <c r="AC108" s="36"/>
      <c r="AD108" s="39"/>
      <c r="AE108" s="40" t="s">
        <v>159</v>
      </c>
      <c r="AF108" s="41" t="s">
        <v>159</v>
      </c>
      <c r="AG108" s="40" t="s">
        <v>159</v>
      </c>
      <c r="AH108" s="41" t="s">
        <v>159</v>
      </c>
      <c r="AI108" s="42" t="s">
        <v>159</v>
      </c>
      <c r="AJ108" s="43"/>
      <c r="AK108" s="44"/>
      <c r="AL108" s="44"/>
      <c r="AM108" s="45"/>
    </row>
    <row r="109" spans="1:39" ht="47.25" customHeight="1" x14ac:dyDescent="0.25">
      <c r="A109" s="225"/>
      <c r="B109" s="272"/>
      <c r="C109" s="232"/>
      <c r="D109" s="232"/>
      <c r="E109" s="232"/>
      <c r="F109" s="232"/>
      <c r="G109" s="232"/>
      <c r="H109" s="232"/>
      <c r="I109" s="278"/>
      <c r="J109" s="280"/>
      <c r="K109" s="220"/>
      <c r="L109" s="295"/>
      <c r="M109" s="295"/>
      <c r="N109" s="280"/>
      <c r="O109" s="220"/>
      <c r="P109" s="298"/>
      <c r="Q109" s="33">
        <v>6</v>
      </c>
      <c r="R109" s="34"/>
      <c r="S109" s="35" t="s">
        <v>159</v>
      </c>
      <c r="T109" s="36"/>
      <c r="U109" s="36"/>
      <c r="V109" s="37" t="s">
        <v>159</v>
      </c>
      <c r="W109" s="36"/>
      <c r="X109" s="36"/>
      <c r="Y109" s="36"/>
      <c r="Z109" s="36"/>
      <c r="AA109" s="36"/>
      <c r="AB109" s="36"/>
      <c r="AC109" s="36"/>
      <c r="AD109" s="39"/>
      <c r="AE109" s="40" t="s">
        <v>159</v>
      </c>
      <c r="AF109" s="41" t="s">
        <v>159</v>
      </c>
      <c r="AG109" s="40" t="s">
        <v>159</v>
      </c>
      <c r="AH109" s="41" t="s">
        <v>159</v>
      </c>
      <c r="AI109" s="42" t="s">
        <v>159</v>
      </c>
      <c r="AJ109" s="43"/>
      <c r="AK109" s="44"/>
      <c r="AL109" s="44"/>
      <c r="AM109" s="45"/>
    </row>
    <row r="110" spans="1:39" ht="151.5" customHeight="1" x14ac:dyDescent="0.25">
      <c r="A110" s="225"/>
      <c r="B110" s="264">
        <v>19</v>
      </c>
      <c r="C110" s="230" t="s">
        <v>116</v>
      </c>
      <c r="D110" s="230" t="s">
        <v>294</v>
      </c>
      <c r="E110" s="230" t="s">
        <v>308</v>
      </c>
      <c r="F110" s="230" t="s">
        <v>367</v>
      </c>
      <c r="G110" s="230" t="s">
        <v>5</v>
      </c>
      <c r="H110" s="230" t="s">
        <v>295</v>
      </c>
      <c r="I110" s="305">
        <v>600</v>
      </c>
      <c r="J110" s="268" t="s">
        <v>184</v>
      </c>
      <c r="K110" s="218">
        <v>0.8</v>
      </c>
      <c r="L110" s="293" t="s">
        <v>193</v>
      </c>
      <c r="M110" s="293" t="s">
        <v>193</v>
      </c>
      <c r="N110" s="268" t="s">
        <v>180</v>
      </c>
      <c r="O110" s="218">
        <v>0.8</v>
      </c>
      <c r="P110" s="297" t="s">
        <v>181</v>
      </c>
      <c r="Q110" s="33">
        <v>1</v>
      </c>
      <c r="R110" s="34" t="s">
        <v>296</v>
      </c>
      <c r="S110" s="35" t="s">
        <v>157</v>
      </c>
      <c r="T110" s="36" t="s">
        <v>119</v>
      </c>
      <c r="U110" s="36" t="s">
        <v>120</v>
      </c>
      <c r="V110" s="37" t="s">
        <v>161</v>
      </c>
      <c r="W110" s="36" t="s">
        <v>127</v>
      </c>
      <c r="X110" s="36" t="s">
        <v>122</v>
      </c>
      <c r="Y110" s="36" t="s">
        <v>123</v>
      </c>
      <c r="Z110" s="36"/>
      <c r="AA110" s="36"/>
      <c r="AB110" s="36"/>
      <c r="AC110" s="36"/>
      <c r="AD110" s="39">
        <v>0.48</v>
      </c>
      <c r="AE110" s="40" t="s">
        <v>155</v>
      </c>
      <c r="AF110" s="41">
        <v>0.48</v>
      </c>
      <c r="AG110" s="40" t="s">
        <v>180</v>
      </c>
      <c r="AH110" s="41">
        <v>0.8</v>
      </c>
      <c r="AI110" s="47" t="s">
        <v>181</v>
      </c>
      <c r="AJ110" s="43" t="s">
        <v>131</v>
      </c>
      <c r="AK110" s="44" t="s">
        <v>189</v>
      </c>
      <c r="AL110" s="44" t="s">
        <v>188</v>
      </c>
      <c r="AM110" s="48" t="s">
        <v>370</v>
      </c>
    </row>
    <row r="111" spans="1:39" ht="183.75" customHeight="1" x14ac:dyDescent="0.25">
      <c r="A111" s="225"/>
      <c r="B111" s="265"/>
      <c r="C111" s="231"/>
      <c r="D111" s="231"/>
      <c r="E111" s="231"/>
      <c r="F111" s="231"/>
      <c r="G111" s="231"/>
      <c r="H111" s="231"/>
      <c r="I111" s="277"/>
      <c r="J111" s="269"/>
      <c r="K111" s="219"/>
      <c r="L111" s="294"/>
      <c r="M111" s="294"/>
      <c r="N111" s="269"/>
      <c r="O111" s="219"/>
      <c r="P111" s="222"/>
      <c r="Q111" s="33">
        <v>2</v>
      </c>
      <c r="R111" s="34" t="s">
        <v>368</v>
      </c>
      <c r="S111" s="35" t="s">
        <v>85</v>
      </c>
      <c r="T111" s="36" t="s">
        <v>182</v>
      </c>
      <c r="U111" s="36" t="s">
        <v>120</v>
      </c>
      <c r="V111" s="37" t="s">
        <v>183</v>
      </c>
      <c r="W111" s="36" t="s">
        <v>127</v>
      </c>
      <c r="X111" s="36" t="s">
        <v>122</v>
      </c>
      <c r="Y111" s="36" t="s">
        <v>123</v>
      </c>
      <c r="Z111" s="36"/>
      <c r="AA111" s="36"/>
      <c r="AB111" s="36"/>
      <c r="AC111" s="36"/>
      <c r="AD111" s="39">
        <v>0.48</v>
      </c>
      <c r="AE111" s="40" t="s">
        <v>155</v>
      </c>
      <c r="AF111" s="41">
        <v>0.48</v>
      </c>
      <c r="AG111" s="40" t="s">
        <v>156</v>
      </c>
      <c r="AH111" s="41">
        <v>0.6</v>
      </c>
      <c r="AI111" s="47" t="s">
        <v>156</v>
      </c>
      <c r="AJ111" s="43" t="s">
        <v>131</v>
      </c>
      <c r="AK111" s="44" t="s">
        <v>369</v>
      </c>
      <c r="AL111" s="44" t="s">
        <v>188</v>
      </c>
      <c r="AM111" s="48" t="s">
        <v>370</v>
      </c>
    </row>
    <row r="112" spans="1:39" ht="54" customHeight="1" x14ac:dyDescent="0.25">
      <c r="A112" s="225"/>
      <c r="B112" s="265"/>
      <c r="C112" s="231"/>
      <c r="D112" s="231"/>
      <c r="E112" s="231"/>
      <c r="F112" s="231"/>
      <c r="G112" s="231"/>
      <c r="H112" s="231"/>
      <c r="I112" s="277"/>
      <c r="J112" s="269"/>
      <c r="K112" s="219"/>
      <c r="L112" s="294"/>
      <c r="M112" s="294"/>
      <c r="N112" s="269"/>
      <c r="O112" s="219"/>
      <c r="P112" s="222"/>
      <c r="Q112" s="33">
        <v>3</v>
      </c>
      <c r="R112" s="34"/>
      <c r="S112" s="35"/>
      <c r="T112" s="36"/>
      <c r="U112" s="36"/>
      <c r="V112" s="37"/>
      <c r="W112" s="36"/>
      <c r="X112" s="36"/>
      <c r="Y112" s="36"/>
      <c r="Z112" s="36"/>
      <c r="AA112" s="36"/>
      <c r="AB112" s="36"/>
      <c r="AC112" s="36"/>
      <c r="AD112" s="39"/>
      <c r="AE112" s="40"/>
      <c r="AF112" s="41"/>
      <c r="AG112" s="40"/>
      <c r="AH112" s="41"/>
      <c r="AI112" s="42"/>
      <c r="AJ112" s="43"/>
      <c r="AK112" s="44"/>
      <c r="AL112" s="44"/>
      <c r="AM112" s="48"/>
    </row>
    <row r="113" spans="1:39" ht="54" customHeight="1" x14ac:dyDescent="0.25">
      <c r="A113" s="225"/>
      <c r="B113" s="265"/>
      <c r="C113" s="231"/>
      <c r="D113" s="231"/>
      <c r="E113" s="231"/>
      <c r="F113" s="231"/>
      <c r="G113" s="231"/>
      <c r="H113" s="231"/>
      <c r="I113" s="277"/>
      <c r="J113" s="269"/>
      <c r="K113" s="219"/>
      <c r="L113" s="294"/>
      <c r="M113" s="294"/>
      <c r="N113" s="269"/>
      <c r="O113" s="219"/>
      <c r="P113" s="222"/>
      <c r="Q113" s="33">
        <v>4</v>
      </c>
      <c r="R113" s="34"/>
      <c r="S113" s="35" t="s">
        <v>159</v>
      </c>
      <c r="T113" s="36"/>
      <c r="U113" s="36"/>
      <c r="V113" s="37" t="s">
        <v>159</v>
      </c>
      <c r="W113" s="36"/>
      <c r="X113" s="36"/>
      <c r="Y113" s="36"/>
      <c r="Z113" s="36"/>
      <c r="AA113" s="36"/>
      <c r="AB113" s="36"/>
      <c r="AC113" s="36"/>
      <c r="AD113" s="39"/>
      <c r="AE113" s="40"/>
      <c r="AF113" s="41"/>
      <c r="AG113" s="40"/>
      <c r="AH113" s="41"/>
      <c r="AI113" s="42"/>
      <c r="AJ113" s="43"/>
      <c r="AK113" s="44"/>
      <c r="AL113" s="44"/>
      <c r="AM113" s="45"/>
    </row>
    <row r="114" spans="1:39" ht="54" customHeight="1" x14ac:dyDescent="0.25">
      <c r="A114" s="225"/>
      <c r="B114" s="265"/>
      <c r="C114" s="231"/>
      <c r="D114" s="231"/>
      <c r="E114" s="231"/>
      <c r="F114" s="231"/>
      <c r="G114" s="231"/>
      <c r="H114" s="231"/>
      <c r="I114" s="277"/>
      <c r="J114" s="269"/>
      <c r="K114" s="219"/>
      <c r="L114" s="294"/>
      <c r="M114" s="294"/>
      <c r="N114" s="269"/>
      <c r="O114" s="219"/>
      <c r="P114" s="222"/>
      <c r="Q114" s="33">
        <v>5</v>
      </c>
      <c r="R114" s="34"/>
      <c r="S114" s="35" t="s">
        <v>159</v>
      </c>
      <c r="T114" s="36"/>
      <c r="U114" s="36"/>
      <c r="V114" s="37" t="s">
        <v>159</v>
      </c>
      <c r="W114" s="36"/>
      <c r="X114" s="36"/>
      <c r="Y114" s="36"/>
      <c r="Z114" s="36"/>
      <c r="AA114" s="36"/>
      <c r="AB114" s="36"/>
      <c r="AC114" s="36"/>
      <c r="AD114" s="39"/>
      <c r="AE114" s="40"/>
      <c r="AF114" s="41"/>
      <c r="AG114" s="40"/>
      <c r="AH114" s="41"/>
      <c r="AI114" s="42"/>
      <c r="AJ114" s="43"/>
      <c r="AK114" s="44"/>
      <c r="AL114" s="44"/>
      <c r="AM114" s="45"/>
    </row>
    <row r="115" spans="1:39" ht="54" customHeight="1" thickBot="1" x14ac:dyDescent="0.3">
      <c r="A115" s="226"/>
      <c r="B115" s="266"/>
      <c r="C115" s="236"/>
      <c r="D115" s="236"/>
      <c r="E115" s="236"/>
      <c r="F115" s="236"/>
      <c r="G115" s="236"/>
      <c r="H115" s="236"/>
      <c r="I115" s="317"/>
      <c r="J115" s="270"/>
      <c r="K115" s="254"/>
      <c r="L115" s="302"/>
      <c r="M115" s="302"/>
      <c r="N115" s="270"/>
      <c r="O115" s="254"/>
      <c r="P115" s="223"/>
      <c r="Q115" s="50">
        <v>6</v>
      </c>
      <c r="R115" s="51"/>
      <c r="S115" s="52" t="s">
        <v>159</v>
      </c>
      <c r="T115" s="53"/>
      <c r="U115" s="53"/>
      <c r="V115" s="54" t="s">
        <v>159</v>
      </c>
      <c r="W115" s="53"/>
      <c r="X115" s="53"/>
      <c r="Y115" s="53"/>
      <c r="Z115" s="53"/>
      <c r="AA115" s="53"/>
      <c r="AB115" s="53"/>
      <c r="AC115" s="53"/>
      <c r="AD115" s="55"/>
      <c r="AE115" s="56"/>
      <c r="AF115" s="54"/>
      <c r="AG115" s="56"/>
      <c r="AH115" s="54"/>
      <c r="AI115" s="57"/>
      <c r="AJ115" s="53"/>
      <c r="AK115" s="58"/>
      <c r="AL115" s="58"/>
      <c r="AM115" s="59"/>
    </row>
    <row r="116" spans="1:39" ht="281.25" customHeight="1" x14ac:dyDescent="0.25">
      <c r="A116" s="224" t="s">
        <v>23</v>
      </c>
      <c r="B116" s="255">
        <v>20</v>
      </c>
      <c r="C116" s="260" t="s">
        <v>116</v>
      </c>
      <c r="D116" s="260" t="s">
        <v>371</v>
      </c>
      <c r="E116" s="262" t="s">
        <v>372</v>
      </c>
      <c r="F116" s="262" t="s">
        <v>468</v>
      </c>
      <c r="G116" s="260" t="s">
        <v>5</v>
      </c>
      <c r="H116" s="260" t="s">
        <v>190</v>
      </c>
      <c r="I116" s="263">
        <v>14000</v>
      </c>
      <c r="J116" s="259" t="s">
        <v>268</v>
      </c>
      <c r="K116" s="257">
        <v>1</v>
      </c>
      <c r="L116" s="258" t="s">
        <v>141</v>
      </c>
      <c r="M116" s="257" t="s">
        <v>141</v>
      </c>
      <c r="N116" s="259" t="s">
        <v>269</v>
      </c>
      <c r="O116" s="257">
        <v>1</v>
      </c>
      <c r="P116" s="245" t="s">
        <v>270</v>
      </c>
      <c r="Q116" s="69">
        <v>1</v>
      </c>
      <c r="R116" s="70" t="s">
        <v>469</v>
      </c>
      <c r="S116" s="71" t="s">
        <v>157</v>
      </c>
      <c r="T116" s="72" t="s">
        <v>119</v>
      </c>
      <c r="U116" s="72" t="s">
        <v>120</v>
      </c>
      <c r="V116" s="73">
        <v>0.4</v>
      </c>
      <c r="W116" s="72" t="s">
        <v>127</v>
      </c>
      <c r="X116" s="72" t="s">
        <v>122</v>
      </c>
      <c r="Y116" s="72" t="s">
        <v>123</v>
      </c>
      <c r="Z116" s="72"/>
      <c r="AA116" s="72"/>
      <c r="AB116" s="72"/>
      <c r="AC116" s="72"/>
      <c r="AD116" s="74">
        <v>0.6</v>
      </c>
      <c r="AE116" s="75" t="s">
        <v>155</v>
      </c>
      <c r="AF116" s="76">
        <v>0.6</v>
      </c>
      <c r="AG116" s="75" t="s">
        <v>269</v>
      </c>
      <c r="AH116" s="76">
        <v>1</v>
      </c>
      <c r="AI116" s="77" t="s">
        <v>270</v>
      </c>
      <c r="AJ116" s="78" t="s">
        <v>131</v>
      </c>
      <c r="AK116" s="31" t="s">
        <v>475</v>
      </c>
      <c r="AL116" s="79" t="s">
        <v>476</v>
      </c>
      <c r="AM116" s="160" t="s">
        <v>477</v>
      </c>
    </row>
    <row r="117" spans="1:39" ht="309.75" customHeight="1" x14ac:dyDescent="0.25">
      <c r="A117" s="225"/>
      <c r="B117" s="228"/>
      <c r="C117" s="204"/>
      <c r="D117" s="204"/>
      <c r="E117" s="231"/>
      <c r="F117" s="231"/>
      <c r="G117" s="204"/>
      <c r="H117" s="204"/>
      <c r="I117" s="207"/>
      <c r="J117" s="210"/>
      <c r="K117" s="213"/>
      <c r="L117" s="216"/>
      <c r="M117" s="213">
        <v>0</v>
      </c>
      <c r="N117" s="210"/>
      <c r="O117" s="213"/>
      <c r="P117" s="246"/>
      <c r="Q117" s="81">
        <v>2</v>
      </c>
      <c r="R117" s="82" t="s">
        <v>470</v>
      </c>
      <c r="S117" s="83" t="s">
        <v>157</v>
      </c>
      <c r="T117" s="84" t="s">
        <v>128</v>
      </c>
      <c r="U117" s="84" t="s">
        <v>120</v>
      </c>
      <c r="V117" s="85" t="s">
        <v>158</v>
      </c>
      <c r="W117" s="84" t="s">
        <v>127</v>
      </c>
      <c r="X117" s="84" t="s">
        <v>122</v>
      </c>
      <c r="Y117" s="84" t="s">
        <v>123</v>
      </c>
      <c r="Z117" s="84"/>
      <c r="AA117" s="84"/>
      <c r="AB117" s="84"/>
      <c r="AC117" s="84"/>
      <c r="AD117" s="86">
        <v>0.42</v>
      </c>
      <c r="AE117" s="87" t="s">
        <v>155</v>
      </c>
      <c r="AF117" s="88">
        <v>0.42</v>
      </c>
      <c r="AG117" s="87" t="s">
        <v>269</v>
      </c>
      <c r="AH117" s="88">
        <v>1</v>
      </c>
      <c r="AI117" s="47" t="s">
        <v>270</v>
      </c>
      <c r="AJ117" s="89" t="s">
        <v>131</v>
      </c>
      <c r="AK117" s="90" t="s">
        <v>478</v>
      </c>
      <c r="AL117" s="90" t="s">
        <v>479</v>
      </c>
      <c r="AM117" s="160" t="s">
        <v>477</v>
      </c>
    </row>
    <row r="118" spans="1:39" ht="301.5" customHeight="1" x14ac:dyDescent="0.25">
      <c r="A118" s="225"/>
      <c r="B118" s="228"/>
      <c r="C118" s="204"/>
      <c r="D118" s="204"/>
      <c r="E118" s="231"/>
      <c r="F118" s="231"/>
      <c r="G118" s="204"/>
      <c r="H118" s="204"/>
      <c r="I118" s="207"/>
      <c r="J118" s="210"/>
      <c r="K118" s="213"/>
      <c r="L118" s="216"/>
      <c r="M118" s="213">
        <v>0</v>
      </c>
      <c r="N118" s="210"/>
      <c r="O118" s="213"/>
      <c r="P118" s="246"/>
      <c r="Q118" s="81">
        <v>3</v>
      </c>
      <c r="R118" s="82" t="s">
        <v>471</v>
      </c>
      <c r="S118" s="83" t="s">
        <v>157</v>
      </c>
      <c r="T118" s="84" t="s">
        <v>119</v>
      </c>
      <c r="U118" s="84" t="s">
        <v>120</v>
      </c>
      <c r="V118" s="85">
        <v>0.4</v>
      </c>
      <c r="W118" s="84" t="s">
        <v>127</v>
      </c>
      <c r="X118" s="84" t="s">
        <v>122</v>
      </c>
      <c r="Y118" s="84" t="s">
        <v>123</v>
      </c>
      <c r="Z118" s="84"/>
      <c r="AA118" s="84"/>
      <c r="AB118" s="84"/>
      <c r="AC118" s="84"/>
      <c r="AD118" s="86">
        <v>0.252</v>
      </c>
      <c r="AE118" s="87" t="s">
        <v>163</v>
      </c>
      <c r="AF118" s="88">
        <v>0.25</v>
      </c>
      <c r="AG118" s="87" t="s">
        <v>269</v>
      </c>
      <c r="AH118" s="88">
        <v>1</v>
      </c>
      <c r="AI118" s="47" t="s">
        <v>270</v>
      </c>
      <c r="AJ118" s="89" t="s">
        <v>131</v>
      </c>
      <c r="AK118" s="90" t="s">
        <v>480</v>
      </c>
      <c r="AL118" s="90" t="s">
        <v>479</v>
      </c>
      <c r="AM118" s="160" t="s">
        <v>477</v>
      </c>
    </row>
    <row r="119" spans="1:39" ht="228.75" customHeight="1" x14ac:dyDescent="0.25">
      <c r="A119" s="225"/>
      <c r="B119" s="228"/>
      <c r="C119" s="204"/>
      <c r="D119" s="204"/>
      <c r="E119" s="231"/>
      <c r="F119" s="231"/>
      <c r="G119" s="204"/>
      <c r="H119" s="204"/>
      <c r="I119" s="207"/>
      <c r="J119" s="210"/>
      <c r="K119" s="213"/>
      <c r="L119" s="216"/>
      <c r="M119" s="213">
        <v>0</v>
      </c>
      <c r="N119" s="210"/>
      <c r="O119" s="213"/>
      <c r="P119" s="246"/>
      <c r="Q119" s="81">
        <v>4</v>
      </c>
      <c r="R119" s="82" t="s">
        <v>472</v>
      </c>
      <c r="S119" s="83" t="s">
        <v>157</v>
      </c>
      <c r="T119" s="84" t="s">
        <v>128</v>
      </c>
      <c r="U119" s="84" t="s">
        <v>120</v>
      </c>
      <c r="V119" s="85" t="s">
        <v>158</v>
      </c>
      <c r="W119" s="84" t="s">
        <v>127</v>
      </c>
      <c r="X119" s="84" t="s">
        <v>122</v>
      </c>
      <c r="Y119" s="84" t="s">
        <v>123</v>
      </c>
      <c r="Z119" s="84"/>
      <c r="AA119" s="84"/>
      <c r="AB119" s="84"/>
      <c r="AC119" s="84"/>
      <c r="AD119" s="86">
        <v>0.29399999999999998</v>
      </c>
      <c r="AE119" s="87" t="s">
        <v>163</v>
      </c>
      <c r="AF119" s="88">
        <v>0.28999999999999998</v>
      </c>
      <c r="AG119" s="87" t="s">
        <v>269</v>
      </c>
      <c r="AH119" s="88">
        <v>1</v>
      </c>
      <c r="AI119" s="47" t="s">
        <v>270</v>
      </c>
      <c r="AJ119" s="89" t="s">
        <v>131</v>
      </c>
      <c r="AK119" s="90" t="s">
        <v>481</v>
      </c>
      <c r="AL119" s="90" t="s">
        <v>461</v>
      </c>
      <c r="AM119" s="160" t="s">
        <v>477</v>
      </c>
    </row>
    <row r="120" spans="1:39" ht="409.5" customHeight="1" x14ac:dyDescent="0.25">
      <c r="A120" s="225"/>
      <c r="B120" s="228"/>
      <c r="C120" s="204"/>
      <c r="D120" s="204"/>
      <c r="E120" s="231"/>
      <c r="F120" s="231"/>
      <c r="G120" s="204"/>
      <c r="H120" s="204"/>
      <c r="I120" s="207"/>
      <c r="J120" s="210"/>
      <c r="K120" s="213"/>
      <c r="L120" s="216"/>
      <c r="M120" s="213">
        <v>0</v>
      </c>
      <c r="N120" s="210"/>
      <c r="O120" s="213"/>
      <c r="P120" s="246"/>
      <c r="Q120" s="81">
        <v>5</v>
      </c>
      <c r="R120" s="82" t="s">
        <v>473</v>
      </c>
      <c r="S120" s="92" t="s">
        <v>159</v>
      </c>
      <c r="T120" s="36" t="s">
        <v>119</v>
      </c>
      <c r="U120" s="36" t="s">
        <v>120</v>
      </c>
      <c r="V120" s="37">
        <v>0.4</v>
      </c>
      <c r="W120" s="36" t="s">
        <v>121</v>
      </c>
      <c r="X120" s="36" t="s">
        <v>122</v>
      </c>
      <c r="Y120" s="36" t="s">
        <v>123</v>
      </c>
      <c r="Z120" s="93"/>
      <c r="AA120" s="93"/>
      <c r="AB120" s="93"/>
      <c r="AC120" s="93"/>
      <c r="AD120" s="39">
        <v>0.252</v>
      </c>
      <c r="AE120" s="40" t="s">
        <v>163</v>
      </c>
      <c r="AF120" s="41">
        <v>0.25</v>
      </c>
      <c r="AG120" s="40" t="s">
        <v>269</v>
      </c>
      <c r="AH120" s="41">
        <v>1</v>
      </c>
      <c r="AI120" s="42" t="s">
        <v>270</v>
      </c>
      <c r="AJ120" s="43" t="s">
        <v>131</v>
      </c>
      <c r="AK120" s="195" t="s">
        <v>482</v>
      </c>
      <c r="AL120" s="195" t="s">
        <v>476</v>
      </c>
      <c r="AM120" s="160" t="s">
        <v>477</v>
      </c>
    </row>
    <row r="121" spans="1:39" ht="249" customHeight="1" x14ac:dyDescent="0.25">
      <c r="A121" s="225"/>
      <c r="B121" s="229"/>
      <c r="C121" s="205"/>
      <c r="D121" s="205"/>
      <c r="E121" s="232"/>
      <c r="F121" s="232"/>
      <c r="G121" s="205"/>
      <c r="H121" s="205"/>
      <c r="I121" s="208"/>
      <c r="J121" s="211"/>
      <c r="K121" s="214"/>
      <c r="L121" s="217"/>
      <c r="M121" s="214">
        <v>0</v>
      </c>
      <c r="N121" s="211"/>
      <c r="O121" s="214"/>
      <c r="P121" s="247"/>
      <c r="Q121" s="81">
        <v>6</v>
      </c>
      <c r="R121" s="82" t="s">
        <v>474</v>
      </c>
      <c r="S121" s="92"/>
      <c r="T121" s="36" t="s">
        <v>119</v>
      </c>
      <c r="U121" s="36" t="s">
        <v>120</v>
      </c>
      <c r="V121" s="37">
        <v>0.4</v>
      </c>
      <c r="W121" s="36" t="s">
        <v>121</v>
      </c>
      <c r="X121" s="36" t="s">
        <v>122</v>
      </c>
      <c r="Y121" s="36" t="s">
        <v>123</v>
      </c>
      <c r="Z121" s="93"/>
      <c r="AA121" s="93"/>
      <c r="AB121" s="93"/>
      <c r="AC121" s="93"/>
      <c r="AD121" s="39">
        <v>0.252</v>
      </c>
      <c r="AE121" s="40" t="s">
        <v>163</v>
      </c>
      <c r="AF121" s="41">
        <v>0.25</v>
      </c>
      <c r="AG121" s="40" t="s">
        <v>269</v>
      </c>
      <c r="AH121" s="41">
        <v>1</v>
      </c>
      <c r="AI121" s="42" t="s">
        <v>270</v>
      </c>
      <c r="AJ121" s="43" t="s">
        <v>131</v>
      </c>
      <c r="AK121" s="195" t="s">
        <v>483</v>
      </c>
      <c r="AL121" s="195" t="s">
        <v>461</v>
      </c>
      <c r="AM121" s="160" t="s">
        <v>477</v>
      </c>
    </row>
    <row r="122" spans="1:39" ht="251.25" customHeight="1" x14ac:dyDescent="0.25">
      <c r="A122" s="225"/>
      <c r="B122" s="227">
        <v>21</v>
      </c>
      <c r="C122" s="203" t="s">
        <v>116</v>
      </c>
      <c r="D122" s="203" t="s">
        <v>191</v>
      </c>
      <c r="E122" s="230" t="s">
        <v>192</v>
      </c>
      <c r="F122" s="230" t="s">
        <v>484</v>
      </c>
      <c r="G122" s="203" t="s">
        <v>5</v>
      </c>
      <c r="H122" s="203" t="s">
        <v>190</v>
      </c>
      <c r="I122" s="206">
        <v>30</v>
      </c>
      <c r="J122" s="209" t="s">
        <v>155</v>
      </c>
      <c r="K122" s="212">
        <v>0.6</v>
      </c>
      <c r="L122" s="215" t="s">
        <v>193</v>
      </c>
      <c r="M122" s="212" t="s">
        <v>193</v>
      </c>
      <c r="N122" s="209" t="s">
        <v>180</v>
      </c>
      <c r="O122" s="212">
        <v>0.8</v>
      </c>
      <c r="P122" s="248" t="s">
        <v>181</v>
      </c>
      <c r="Q122" s="81">
        <v>1</v>
      </c>
      <c r="R122" s="82" t="s">
        <v>485</v>
      </c>
      <c r="S122" s="83" t="s">
        <v>157</v>
      </c>
      <c r="T122" s="84" t="s">
        <v>128</v>
      </c>
      <c r="U122" s="84" t="s">
        <v>120</v>
      </c>
      <c r="V122" s="85" t="s">
        <v>158</v>
      </c>
      <c r="W122" s="84" t="s">
        <v>121</v>
      </c>
      <c r="X122" s="84" t="s">
        <v>122</v>
      </c>
      <c r="Y122" s="84" t="s">
        <v>123</v>
      </c>
      <c r="Z122" s="84"/>
      <c r="AA122" s="84"/>
      <c r="AB122" s="84"/>
      <c r="AC122" s="84"/>
      <c r="AD122" s="86">
        <v>0.42</v>
      </c>
      <c r="AE122" s="87" t="s">
        <v>155</v>
      </c>
      <c r="AF122" s="88">
        <v>0.42</v>
      </c>
      <c r="AG122" s="87" t="s">
        <v>180</v>
      </c>
      <c r="AH122" s="88">
        <v>0.8</v>
      </c>
      <c r="AI122" s="47" t="s">
        <v>181</v>
      </c>
      <c r="AJ122" s="89" t="s">
        <v>131</v>
      </c>
      <c r="AK122" s="195" t="s">
        <v>487</v>
      </c>
      <c r="AL122" s="90" t="s">
        <v>488</v>
      </c>
      <c r="AM122" s="160" t="s">
        <v>477</v>
      </c>
    </row>
    <row r="123" spans="1:39" ht="273.75" customHeight="1" x14ac:dyDescent="0.25">
      <c r="A123" s="225"/>
      <c r="B123" s="228"/>
      <c r="C123" s="204"/>
      <c r="D123" s="204"/>
      <c r="E123" s="231"/>
      <c r="F123" s="231"/>
      <c r="G123" s="204"/>
      <c r="H123" s="204"/>
      <c r="I123" s="207"/>
      <c r="J123" s="210"/>
      <c r="K123" s="213"/>
      <c r="L123" s="216"/>
      <c r="M123" s="213">
        <v>0</v>
      </c>
      <c r="N123" s="210"/>
      <c r="O123" s="213"/>
      <c r="P123" s="246"/>
      <c r="Q123" s="81">
        <v>2</v>
      </c>
      <c r="R123" s="82" t="s">
        <v>486</v>
      </c>
      <c r="S123" s="83" t="s">
        <v>157</v>
      </c>
      <c r="T123" s="84" t="s">
        <v>119</v>
      </c>
      <c r="U123" s="84" t="s">
        <v>120</v>
      </c>
      <c r="V123" s="85" t="s">
        <v>161</v>
      </c>
      <c r="W123" s="84" t="s">
        <v>121</v>
      </c>
      <c r="X123" s="84" t="s">
        <v>122</v>
      </c>
      <c r="Y123" s="84" t="s">
        <v>123</v>
      </c>
      <c r="Z123" s="84"/>
      <c r="AA123" s="84"/>
      <c r="AB123" s="84"/>
      <c r="AC123" s="84"/>
      <c r="AD123" s="86">
        <v>0.252</v>
      </c>
      <c r="AE123" s="87" t="s">
        <v>163</v>
      </c>
      <c r="AF123" s="88">
        <v>0.252</v>
      </c>
      <c r="AG123" s="87" t="s">
        <v>180</v>
      </c>
      <c r="AH123" s="88">
        <v>0.8</v>
      </c>
      <c r="AI123" s="47" t="s">
        <v>181</v>
      </c>
      <c r="AJ123" s="89" t="s">
        <v>131</v>
      </c>
      <c r="AK123" s="195" t="s">
        <v>489</v>
      </c>
      <c r="AL123" s="90" t="s">
        <v>488</v>
      </c>
      <c r="AM123" s="160" t="s">
        <v>477</v>
      </c>
    </row>
    <row r="124" spans="1:39" ht="247.5" customHeight="1" x14ac:dyDescent="0.25">
      <c r="A124" s="225"/>
      <c r="B124" s="228"/>
      <c r="C124" s="204"/>
      <c r="D124" s="204"/>
      <c r="E124" s="231"/>
      <c r="F124" s="231"/>
      <c r="G124" s="204"/>
      <c r="H124" s="204"/>
      <c r="I124" s="207"/>
      <c r="J124" s="210"/>
      <c r="K124" s="213"/>
      <c r="L124" s="216"/>
      <c r="M124" s="213">
        <v>0</v>
      </c>
      <c r="N124" s="210"/>
      <c r="O124" s="213"/>
      <c r="P124" s="246"/>
      <c r="Q124" s="81">
        <v>3</v>
      </c>
      <c r="R124" s="82"/>
      <c r="S124" s="83"/>
      <c r="T124" s="84"/>
      <c r="U124" s="84"/>
      <c r="V124" s="85"/>
      <c r="W124" s="84"/>
      <c r="X124" s="84"/>
      <c r="Y124" s="84"/>
      <c r="Z124" s="84"/>
      <c r="AA124" s="84"/>
      <c r="AB124" s="84"/>
      <c r="AC124" s="84"/>
      <c r="AD124" s="86"/>
      <c r="AE124" s="87"/>
      <c r="AF124" s="88"/>
      <c r="AG124" s="87"/>
      <c r="AH124" s="88"/>
      <c r="AI124" s="47"/>
      <c r="AJ124" s="89"/>
      <c r="AK124" s="44"/>
      <c r="AL124" s="90"/>
      <c r="AM124" s="160"/>
    </row>
    <row r="125" spans="1:39" ht="57.75" customHeight="1" x14ac:dyDescent="0.25">
      <c r="A125" s="225"/>
      <c r="B125" s="228"/>
      <c r="C125" s="204"/>
      <c r="D125" s="204"/>
      <c r="E125" s="231"/>
      <c r="F125" s="231"/>
      <c r="G125" s="204"/>
      <c r="H125" s="204"/>
      <c r="I125" s="207"/>
      <c r="J125" s="210"/>
      <c r="K125" s="213"/>
      <c r="L125" s="216"/>
      <c r="M125" s="213">
        <v>0</v>
      </c>
      <c r="N125" s="210"/>
      <c r="O125" s="213"/>
      <c r="P125" s="246"/>
      <c r="Q125" s="81">
        <v>4</v>
      </c>
      <c r="R125" s="82"/>
      <c r="S125" s="83"/>
      <c r="T125" s="84"/>
      <c r="U125" s="84"/>
      <c r="V125" s="85"/>
      <c r="W125" s="84"/>
      <c r="X125" s="84"/>
      <c r="Y125" s="84"/>
      <c r="Z125" s="84"/>
      <c r="AA125" s="84"/>
      <c r="AB125" s="84"/>
      <c r="AC125" s="84"/>
      <c r="AD125" s="86"/>
      <c r="AE125" s="87"/>
      <c r="AF125" s="88"/>
      <c r="AG125" s="87"/>
      <c r="AH125" s="88"/>
      <c r="AI125" s="47"/>
      <c r="AJ125" s="89"/>
      <c r="AK125" s="44"/>
      <c r="AL125" s="94"/>
      <c r="AM125" s="91"/>
    </row>
    <row r="126" spans="1:39" ht="57.75" customHeight="1" x14ac:dyDescent="0.25">
      <c r="A126" s="225"/>
      <c r="B126" s="228"/>
      <c r="C126" s="204"/>
      <c r="D126" s="204"/>
      <c r="E126" s="231"/>
      <c r="F126" s="231"/>
      <c r="G126" s="204"/>
      <c r="H126" s="204"/>
      <c r="I126" s="207"/>
      <c r="J126" s="210"/>
      <c r="K126" s="213"/>
      <c r="L126" s="216"/>
      <c r="M126" s="213">
        <v>0</v>
      </c>
      <c r="N126" s="210"/>
      <c r="O126" s="213"/>
      <c r="P126" s="246"/>
      <c r="Q126" s="81">
        <v>5</v>
      </c>
      <c r="R126" s="82"/>
      <c r="S126" s="83"/>
      <c r="T126" s="84"/>
      <c r="U126" s="84"/>
      <c r="V126" s="85"/>
      <c r="W126" s="84"/>
      <c r="X126" s="84"/>
      <c r="Y126" s="84"/>
      <c r="Z126" s="84"/>
      <c r="AA126" s="84"/>
      <c r="AB126" s="84"/>
      <c r="AC126" s="84"/>
      <c r="AD126" s="86"/>
      <c r="AE126" s="87"/>
      <c r="AF126" s="88"/>
      <c r="AG126" s="87"/>
      <c r="AH126" s="88"/>
      <c r="AI126" s="47"/>
      <c r="AJ126" s="89"/>
      <c r="AK126" s="44"/>
      <c r="AL126" s="94"/>
      <c r="AM126" s="91"/>
    </row>
    <row r="127" spans="1:39" ht="57.75" customHeight="1" x14ac:dyDescent="0.25">
      <c r="A127" s="225"/>
      <c r="B127" s="229"/>
      <c r="C127" s="205"/>
      <c r="D127" s="205"/>
      <c r="E127" s="232"/>
      <c r="F127" s="232"/>
      <c r="G127" s="205"/>
      <c r="H127" s="205"/>
      <c r="I127" s="208"/>
      <c r="J127" s="211"/>
      <c r="K127" s="214"/>
      <c r="L127" s="217"/>
      <c r="M127" s="214">
        <v>0</v>
      </c>
      <c r="N127" s="211"/>
      <c r="O127" s="214"/>
      <c r="P127" s="247"/>
      <c r="Q127" s="81">
        <v>6</v>
      </c>
      <c r="R127" s="82"/>
      <c r="S127" s="83" t="s">
        <v>159</v>
      </c>
      <c r="T127" s="84"/>
      <c r="U127" s="84"/>
      <c r="V127" s="85" t="s">
        <v>159</v>
      </c>
      <c r="W127" s="84"/>
      <c r="X127" s="84"/>
      <c r="Y127" s="84"/>
      <c r="Z127" s="84"/>
      <c r="AA127" s="84"/>
      <c r="AB127" s="84"/>
      <c r="AC127" s="84"/>
      <c r="AD127" s="86" t="s">
        <v>159</v>
      </c>
      <c r="AE127" s="87" t="s">
        <v>159</v>
      </c>
      <c r="AF127" s="88" t="s">
        <v>159</v>
      </c>
      <c r="AG127" s="87" t="s">
        <v>159</v>
      </c>
      <c r="AH127" s="88" t="s">
        <v>159</v>
      </c>
      <c r="AI127" s="47" t="s">
        <v>159</v>
      </c>
      <c r="AJ127" s="89"/>
      <c r="AK127" s="44"/>
      <c r="AL127" s="94"/>
      <c r="AM127" s="91"/>
    </row>
    <row r="128" spans="1:39" ht="196.5" customHeight="1" x14ac:dyDescent="0.25">
      <c r="A128" s="225"/>
      <c r="B128" s="227">
        <v>22</v>
      </c>
      <c r="C128" s="203" t="s">
        <v>167</v>
      </c>
      <c r="D128" s="203" t="s">
        <v>195</v>
      </c>
      <c r="E128" s="336" t="s">
        <v>196</v>
      </c>
      <c r="F128" s="230" t="s">
        <v>490</v>
      </c>
      <c r="G128" s="203" t="s">
        <v>15</v>
      </c>
      <c r="H128" s="203" t="s">
        <v>140</v>
      </c>
      <c r="I128" s="206">
        <v>1000</v>
      </c>
      <c r="J128" s="209" t="s">
        <v>184</v>
      </c>
      <c r="K128" s="212">
        <v>0.8</v>
      </c>
      <c r="L128" s="215" t="s">
        <v>141</v>
      </c>
      <c r="M128" s="212" t="s">
        <v>141</v>
      </c>
      <c r="N128" s="209" t="s">
        <v>269</v>
      </c>
      <c r="O128" s="212">
        <v>1</v>
      </c>
      <c r="P128" s="248" t="s">
        <v>270</v>
      </c>
      <c r="Q128" s="81">
        <v>1</v>
      </c>
      <c r="R128" s="82" t="s">
        <v>491</v>
      </c>
      <c r="S128" s="83" t="s">
        <v>157</v>
      </c>
      <c r="T128" s="84" t="s">
        <v>119</v>
      </c>
      <c r="U128" s="84" t="s">
        <v>120</v>
      </c>
      <c r="V128" s="85">
        <v>0.4</v>
      </c>
      <c r="W128" s="84" t="s">
        <v>121</v>
      </c>
      <c r="X128" s="84" t="s">
        <v>122</v>
      </c>
      <c r="Y128" s="84" t="s">
        <v>123</v>
      </c>
      <c r="Z128" s="84"/>
      <c r="AA128" s="84"/>
      <c r="AB128" s="84"/>
      <c r="AC128" s="84"/>
      <c r="AD128" s="86">
        <v>0.17599999999999999</v>
      </c>
      <c r="AE128" s="87" t="s">
        <v>194</v>
      </c>
      <c r="AF128" s="88">
        <v>0.18</v>
      </c>
      <c r="AG128" s="87" t="s">
        <v>269</v>
      </c>
      <c r="AH128" s="88">
        <v>1</v>
      </c>
      <c r="AI128" s="47" t="s">
        <v>270</v>
      </c>
      <c r="AJ128" s="89" t="s">
        <v>131</v>
      </c>
      <c r="AK128" s="195" t="s">
        <v>460</v>
      </c>
      <c r="AL128" s="90" t="s">
        <v>461</v>
      </c>
      <c r="AM128" s="160" t="s">
        <v>477</v>
      </c>
    </row>
    <row r="129" spans="1:39" ht="222.75" customHeight="1" x14ac:dyDescent="0.25">
      <c r="A129" s="225"/>
      <c r="B129" s="228"/>
      <c r="C129" s="204"/>
      <c r="D129" s="204"/>
      <c r="E129" s="231"/>
      <c r="F129" s="231"/>
      <c r="G129" s="204"/>
      <c r="H129" s="204"/>
      <c r="I129" s="207"/>
      <c r="J129" s="210"/>
      <c r="K129" s="213"/>
      <c r="L129" s="216"/>
      <c r="M129" s="213">
        <v>0</v>
      </c>
      <c r="N129" s="210"/>
      <c r="O129" s="213"/>
      <c r="P129" s="246"/>
      <c r="Q129" s="81">
        <v>2</v>
      </c>
      <c r="R129" s="82" t="s">
        <v>492</v>
      </c>
      <c r="S129" s="83" t="s">
        <v>157</v>
      </c>
      <c r="T129" s="84" t="s">
        <v>119</v>
      </c>
      <c r="U129" s="84" t="s">
        <v>120</v>
      </c>
      <c r="V129" s="85" t="s">
        <v>161</v>
      </c>
      <c r="W129" s="84" t="s">
        <v>121</v>
      </c>
      <c r="X129" s="84" t="s">
        <v>122</v>
      </c>
      <c r="Y129" s="84" t="s">
        <v>123</v>
      </c>
      <c r="Z129" s="84"/>
      <c r="AA129" s="84"/>
      <c r="AB129" s="84"/>
      <c r="AC129" s="84"/>
      <c r="AD129" s="86">
        <v>0.106</v>
      </c>
      <c r="AE129" s="87" t="s">
        <v>194</v>
      </c>
      <c r="AF129" s="88">
        <v>0.11</v>
      </c>
      <c r="AG129" s="87" t="s">
        <v>269</v>
      </c>
      <c r="AH129" s="88">
        <v>1</v>
      </c>
      <c r="AI129" s="47" t="s">
        <v>270</v>
      </c>
      <c r="AJ129" s="89" t="s">
        <v>131</v>
      </c>
      <c r="AK129" s="195" t="s">
        <v>462</v>
      </c>
      <c r="AL129" s="90" t="s">
        <v>461</v>
      </c>
      <c r="AM129" s="160" t="s">
        <v>477</v>
      </c>
    </row>
    <row r="130" spans="1:39" ht="225" customHeight="1" x14ac:dyDescent="0.25">
      <c r="A130" s="225"/>
      <c r="B130" s="228"/>
      <c r="C130" s="204"/>
      <c r="D130" s="204"/>
      <c r="E130" s="231"/>
      <c r="F130" s="231"/>
      <c r="G130" s="204"/>
      <c r="H130" s="204"/>
      <c r="I130" s="207"/>
      <c r="J130" s="210"/>
      <c r="K130" s="213"/>
      <c r="L130" s="216"/>
      <c r="M130" s="213">
        <v>0</v>
      </c>
      <c r="N130" s="210"/>
      <c r="O130" s="213"/>
      <c r="P130" s="246"/>
      <c r="Q130" s="81">
        <v>3</v>
      </c>
      <c r="R130" s="34" t="s">
        <v>567</v>
      </c>
      <c r="S130" s="83" t="s">
        <v>157</v>
      </c>
      <c r="T130" s="84" t="s">
        <v>119</v>
      </c>
      <c r="U130" s="84" t="s">
        <v>120</v>
      </c>
      <c r="V130" s="85" t="s">
        <v>161</v>
      </c>
      <c r="W130" s="84" t="s">
        <v>121</v>
      </c>
      <c r="X130" s="84" t="s">
        <v>122</v>
      </c>
      <c r="Y130" s="84" t="s">
        <v>123</v>
      </c>
      <c r="Z130" s="84"/>
      <c r="AA130" s="84"/>
      <c r="AB130" s="84"/>
      <c r="AC130" s="84"/>
      <c r="AD130" s="86">
        <v>6.3E-2</v>
      </c>
      <c r="AE130" s="87" t="s">
        <v>194</v>
      </c>
      <c r="AF130" s="88">
        <v>0.06</v>
      </c>
      <c r="AG130" s="87" t="s">
        <v>269</v>
      </c>
      <c r="AH130" s="88">
        <v>1</v>
      </c>
      <c r="AI130" s="47" t="s">
        <v>270</v>
      </c>
      <c r="AJ130" s="89" t="s">
        <v>131</v>
      </c>
      <c r="AK130" s="195" t="s">
        <v>463</v>
      </c>
      <c r="AL130" s="90" t="s">
        <v>464</v>
      </c>
      <c r="AM130" s="160" t="s">
        <v>477</v>
      </c>
    </row>
    <row r="131" spans="1:39" ht="200.25" customHeight="1" x14ac:dyDescent="0.25">
      <c r="A131" s="225"/>
      <c r="B131" s="228"/>
      <c r="C131" s="204"/>
      <c r="D131" s="204"/>
      <c r="E131" s="231"/>
      <c r="F131" s="231"/>
      <c r="G131" s="204"/>
      <c r="H131" s="204"/>
      <c r="I131" s="207"/>
      <c r="J131" s="210"/>
      <c r="K131" s="213"/>
      <c r="L131" s="216"/>
      <c r="M131" s="213">
        <v>0</v>
      </c>
      <c r="N131" s="210"/>
      <c r="O131" s="213"/>
      <c r="P131" s="246"/>
      <c r="Q131" s="81">
        <v>4</v>
      </c>
      <c r="R131" s="34"/>
      <c r="S131" s="83"/>
      <c r="T131" s="84"/>
      <c r="U131" s="84"/>
      <c r="V131" s="85"/>
      <c r="W131" s="84"/>
      <c r="X131" s="84"/>
      <c r="Y131" s="84"/>
      <c r="Z131" s="95"/>
      <c r="AA131" s="95"/>
      <c r="AB131" s="95"/>
      <c r="AC131" s="95"/>
      <c r="AD131" s="86"/>
      <c r="AE131" s="87"/>
      <c r="AF131" s="88"/>
      <c r="AG131" s="87"/>
      <c r="AH131" s="88"/>
      <c r="AI131" s="47"/>
      <c r="AJ131" s="89"/>
      <c r="AK131" s="44"/>
      <c r="AL131" s="90"/>
      <c r="AM131" s="91"/>
    </row>
    <row r="132" spans="1:39" ht="89.25" customHeight="1" x14ac:dyDescent="0.25">
      <c r="A132" s="225"/>
      <c r="B132" s="228"/>
      <c r="C132" s="204"/>
      <c r="D132" s="204"/>
      <c r="E132" s="231"/>
      <c r="F132" s="231"/>
      <c r="G132" s="204"/>
      <c r="H132" s="204"/>
      <c r="I132" s="207"/>
      <c r="J132" s="210"/>
      <c r="K132" s="213"/>
      <c r="L132" s="216"/>
      <c r="M132" s="213">
        <v>0</v>
      </c>
      <c r="N132" s="210"/>
      <c r="O132" s="213"/>
      <c r="P132" s="246"/>
      <c r="Q132" s="81">
        <v>5</v>
      </c>
      <c r="R132" s="96"/>
      <c r="S132" s="97" t="s">
        <v>159</v>
      </c>
      <c r="T132" s="95"/>
      <c r="U132" s="95"/>
      <c r="V132" s="98" t="s">
        <v>159</v>
      </c>
      <c r="W132" s="95"/>
      <c r="X132" s="95"/>
      <c r="Y132" s="95"/>
      <c r="Z132" s="95"/>
      <c r="AA132" s="95"/>
      <c r="AB132" s="95"/>
      <c r="AC132" s="95"/>
      <c r="AD132" s="99" t="s">
        <v>159</v>
      </c>
      <c r="AE132" s="100" t="s">
        <v>159</v>
      </c>
      <c r="AF132" s="101" t="s">
        <v>159</v>
      </c>
      <c r="AG132" s="100" t="s">
        <v>159</v>
      </c>
      <c r="AH132" s="101" t="s">
        <v>159</v>
      </c>
      <c r="AI132" s="102" t="s">
        <v>159</v>
      </c>
      <c r="AJ132" s="103"/>
      <c r="AK132" s="104"/>
      <c r="AL132" s="105"/>
      <c r="AM132" s="106"/>
    </row>
    <row r="133" spans="1:39" ht="89.25" customHeight="1" thickBot="1" x14ac:dyDescent="0.3">
      <c r="A133" s="226"/>
      <c r="B133" s="233"/>
      <c r="C133" s="235"/>
      <c r="D133" s="235"/>
      <c r="E133" s="236"/>
      <c r="F133" s="236"/>
      <c r="G133" s="235"/>
      <c r="H133" s="235"/>
      <c r="I133" s="237"/>
      <c r="J133" s="238"/>
      <c r="K133" s="234"/>
      <c r="L133" s="239"/>
      <c r="M133" s="234">
        <v>0</v>
      </c>
      <c r="N133" s="238"/>
      <c r="O133" s="234"/>
      <c r="P133" s="249"/>
      <c r="Q133" s="107">
        <v>6</v>
      </c>
      <c r="R133" s="108"/>
      <c r="S133" s="109" t="s">
        <v>159</v>
      </c>
      <c r="T133" s="110"/>
      <c r="U133" s="110"/>
      <c r="V133" s="111" t="s">
        <v>159</v>
      </c>
      <c r="W133" s="110"/>
      <c r="X133" s="110"/>
      <c r="Y133" s="110"/>
      <c r="Z133" s="110"/>
      <c r="AA133" s="110"/>
      <c r="AB133" s="110"/>
      <c r="AC133" s="110"/>
      <c r="AD133" s="112" t="s">
        <v>159</v>
      </c>
      <c r="AE133" s="113" t="s">
        <v>159</v>
      </c>
      <c r="AF133" s="111" t="s">
        <v>159</v>
      </c>
      <c r="AG133" s="113" t="s">
        <v>159</v>
      </c>
      <c r="AH133" s="111" t="s">
        <v>159</v>
      </c>
      <c r="AI133" s="114" t="s">
        <v>159</v>
      </c>
      <c r="AJ133" s="110"/>
      <c r="AK133" s="115"/>
      <c r="AL133" s="116"/>
      <c r="AM133" s="117"/>
    </row>
    <row r="134" spans="1:39" ht="273.75" customHeight="1" x14ac:dyDescent="0.25">
      <c r="A134" s="224" t="s">
        <v>30</v>
      </c>
      <c r="B134" s="271">
        <v>23</v>
      </c>
      <c r="C134" s="262" t="s">
        <v>172</v>
      </c>
      <c r="D134" s="262" t="s">
        <v>199</v>
      </c>
      <c r="E134" s="273" t="s">
        <v>589</v>
      </c>
      <c r="F134" s="262" t="s">
        <v>374</v>
      </c>
      <c r="G134" s="262" t="s">
        <v>24</v>
      </c>
      <c r="H134" s="262" t="s">
        <v>200</v>
      </c>
      <c r="I134" s="276">
        <v>700</v>
      </c>
      <c r="J134" s="304" t="s">
        <v>184</v>
      </c>
      <c r="K134" s="303">
        <v>0.8</v>
      </c>
      <c r="L134" s="309" t="s">
        <v>201</v>
      </c>
      <c r="M134" s="303" t="s">
        <v>201</v>
      </c>
      <c r="N134" s="304" t="s">
        <v>160</v>
      </c>
      <c r="O134" s="303">
        <v>0.4</v>
      </c>
      <c r="P134" s="221" t="s">
        <v>156</v>
      </c>
      <c r="Q134" s="20">
        <v>1</v>
      </c>
      <c r="R134" s="21" t="s">
        <v>375</v>
      </c>
      <c r="S134" s="22" t="s">
        <v>157</v>
      </c>
      <c r="T134" s="23" t="s">
        <v>119</v>
      </c>
      <c r="U134" s="23" t="s">
        <v>120</v>
      </c>
      <c r="V134" s="24" t="s">
        <v>161</v>
      </c>
      <c r="W134" s="23"/>
      <c r="X134" s="23"/>
      <c r="Y134" s="23"/>
      <c r="Z134" s="23" t="s">
        <v>169</v>
      </c>
      <c r="AA134" s="23" t="s">
        <v>122</v>
      </c>
      <c r="AB134" s="23" t="s">
        <v>149</v>
      </c>
      <c r="AC134" s="23"/>
      <c r="AD134" s="26">
        <v>0.48</v>
      </c>
      <c r="AE134" s="27" t="s">
        <v>155</v>
      </c>
      <c r="AF134" s="28">
        <v>0.48</v>
      </c>
      <c r="AG134" s="27" t="s">
        <v>160</v>
      </c>
      <c r="AH134" s="28">
        <v>0.4</v>
      </c>
      <c r="AI134" s="29" t="s">
        <v>156</v>
      </c>
      <c r="AJ134" s="30" t="s">
        <v>131</v>
      </c>
      <c r="AK134" s="31" t="s">
        <v>202</v>
      </c>
      <c r="AL134" s="31" t="s">
        <v>377</v>
      </c>
      <c r="AM134" s="32">
        <v>45838</v>
      </c>
    </row>
    <row r="135" spans="1:39" ht="238.5" customHeight="1" x14ac:dyDescent="0.25">
      <c r="A135" s="225"/>
      <c r="B135" s="265"/>
      <c r="C135" s="231"/>
      <c r="D135" s="231"/>
      <c r="E135" s="231"/>
      <c r="F135" s="231"/>
      <c r="G135" s="231"/>
      <c r="H135" s="231"/>
      <c r="I135" s="277"/>
      <c r="J135" s="269"/>
      <c r="K135" s="219"/>
      <c r="L135" s="294"/>
      <c r="M135" s="219">
        <v>0</v>
      </c>
      <c r="N135" s="269"/>
      <c r="O135" s="219"/>
      <c r="P135" s="222"/>
      <c r="Q135" s="33">
        <v>2</v>
      </c>
      <c r="R135" s="34" t="s">
        <v>376</v>
      </c>
      <c r="S135" s="35" t="s">
        <v>157</v>
      </c>
      <c r="T135" s="36" t="s">
        <v>119</v>
      </c>
      <c r="U135" s="36" t="s">
        <v>120</v>
      </c>
      <c r="V135" s="37" t="s">
        <v>161</v>
      </c>
      <c r="W135" s="36"/>
      <c r="X135" s="36"/>
      <c r="Y135" s="36"/>
      <c r="Z135" s="36" t="s">
        <v>169</v>
      </c>
      <c r="AA135" s="36" t="s">
        <v>122</v>
      </c>
      <c r="AB135" s="36" t="s">
        <v>149</v>
      </c>
      <c r="AC135" s="36"/>
      <c r="AD135" s="39">
        <v>0.28799999999999998</v>
      </c>
      <c r="AE135" s="40" t="s">
        <v>163</v>
      </c>
      <c r="AF135" s="41">
        <v>0.28799999999999998</v>
      </c>
      <c r="AG135" s="40" t="s">
        <v>160</v>
      </c>
      <c r="AH135" s="41">
        <v>0.4</v>
      </c>
      <c r="AI135" s="42" t="s">
        <v>156</v>
      </c>
      <c r="AJ135" s="43"/>
      <c r="AK135" s="44"/>
      <c r="AL135" s="44"/>
      <c r="AM135" s="45"/>
    </row>
    <row r="136" spans="1:39" ht="74.25" customHeight="1" x14ac:dyDescent="0.25">
      <c r="A136" s="225"/>
      <c r="B136" s="265"/>
      <c r="C136" s="231"/>
      <c r="D136" s="231"/>
      <c r="E136" s="231"/>
      <c r="F136" s="231"/>
      <c r="G136" s="231"/>
      <c r="H136" s="231"/>
      <c r="I136" s="277"/>
      <c r="J136" s="269"/>
      <c r="K136" s="219"/>
      <c r="L136" s="294"/>
      <c r="M136" s="219"/>
      <c r="N136" s="269"/>
      <c r="O136" s="219"/>
      <c r="P136" s="222"/>
      <c r="Q136" s="33">
        <v>3</v>
      </c>
      <c r="R136" s="34"/>
      <c r="S136" s="35"/>
      <c r="T136" s="36"/>
      <c r="U136" s="36"/>
      <c r="V136" s="37"/>
      <c r="W136" s="36"/>
      <c r="X136" s="36"/>
      <c r="Y136" s="36"/>
      <c r="Z136" s="36"/>
      <c r="AA136" s="36"/>
      <c r="AB136" s="36"/>
      <c r="AC136" s="36"/>
      <c r="AD136" s="39"/>
      <c r="AE136" s="40"/>
      <c r="AF136" s="41"/>
      <c r="AG136" s="40"/>
      <c r="AH136" s="41"/>
      <c r="AI136" s="42"/>
      <c r="AJ136" s="43"/>
      <c r="AK136" s="44"/>
      <c r="AL136" s="44"/>
      <c r="AM136" s="45"/>
    </row>
    <row r="137" spans="1:39" ht="74.25" customHeight="1" x14ac:dyDescent="0.25">
      <c r="A137" s="225"/>
      <c r="B137" s="265"/>
      <c r="C137" s="231"/>
      <c r="D137" s="231"/>
      <c r="E137" s="231"/>
      <c r="F137" s="231"/>
      <c r="G137" s="231"/>
      <c r="H137" s="231"/>
      <c r="I137" s="277"/>
      <c r="J137" s="269"/>
      <c r="K137" s="219"/>
      <c r="L137" s="294"/>
      <c r="M137" s="219"/>
      <c r="N137" s="269"/>
      <c r="O137" s="219"/>
      <c r="P137" s="222"/>
      <c r="Q137" s="33">
        <v>4</v>
      </c>
      <c r="R137" s="34"/>
      <c r="S137" s="35"/>
      <c r="T137" s="36"/>
      <c r="U137" s="36"/>
      <c r="V137" s="37"/>
      <c r="W137" s="36"/>
      <c r="X137" s="36"/>
      <c r="Y137" s="36"/>
      <c r="Z137" s="36"/>
      <c r="AA137" s="36"/>
      <c r="AB137" s="36"/>
      <c r="AC137" s="36"/>
      <c r="AD137" s="39"/>
      <c r="AE137" s="40"/>
      <c r="AF137" s="41"/>
      <c r="AG137" s="40"/>
      <c r="AH137" s="41"/>
      <c r="AI137" s="42"/>
      <c r="AJ137" s="43"/>
      <c r="AK137" s="44"/>
      <c r="AL137" s="44"/>
      <c r="AM137" s="45"/>
    </row>
    <row r="138" spans="1:39" ht="74.25" customHeight="1" x14ac:dyDescent="0.25">
      <c r="A138" s="225"/>
      <c r="B138" s="265"/>
      <c r="C138" s="231"/>
      <c r="D138" s="231"/>
      <c r="E138" s="231"/>
      <c r="F138" s="231"/>
      <c r="G138" s="231"/>
      <c r="H138" s="231"/>
      <c r="I138" s="277"/>
      <c r="J138" s="269"/>
      <c r="K138" s="219"/>
      <c r="L138" s="294"/>
      <c r="M138" s="219"/>
      <c r="N138" s="269"/>
      <c r="O138" s="219"/>
      <c r="P138" s="222"/>
      <c r="Q138" s="33">
        <v>5</v>
      </c>
      <c r="R138" s="34"/>
      <c r="S138" s="35"/>
      <c r="T138" s="36"/>
      <c r="U138" s="36"/>
      <c r="V138" s="37"/>
      <c r="W138" s="36"/>
      <c r="X138" s="36"/>
      <c r="Y138" s="36"/>
      <c r="Z138" s="36"/>
      <c r="AA138" s="36"/>
      <c r="AB138" s="36"/>
      <c r="AC138" s="36"/>
      <c r="AD138" s="39"/>
      <c r="AE138" s="40"/>
      <c r="AF138" s="41"/>
      <c r="AG138" s="40"/>
      <c r="AH138" s="41"/>
      <c r="AI138" s="42"/>
      <c r="AJ138" s="43"/>
      <c r="AK138" s="44"/>
      <c r="AL138" s="44"/>
      <c r="AM138" s="45"/>
    </row>
    <row r="139" spans="1:39" ht="74.25" customHeight="1" x14ac:dyDescent="0.25">
      <c r="A139" s="225"/>
      <c r="B139" s="265"/>
      <c r="C139" s="231"/>
      <c r="D139" s="231"/>
      <c r="E139" s="231"/>
      <c r="F139" s="231"/>
      <c r="G139" s="231"/>
      <c r="H139" s="231"/>
      <c r="I139" s="277"/>
      <c r="J139" s="269"/>
      <c r="K139" s="219"/>
      <c r="L139" s="294"/>
      <c r="M139" s="219">
        <v>0</v>
      </c>
      <c r="N139" s="269"/>
      <c r="O139" s="219"/>
      <c r="P139" s="222"/>
      <c r="Q139" s="33">
        <v>6</v>
      </c>
      <c r="R139" s="46"/>
      <c r="S139" s="35" t="s">
        <v>159</v>
      </c>
      <c r="T139" s="36"/>
      <c r="U139" s="36"/>
      <c r="V139" s="37" t="s">
        <v>159</v>
      </c>
      <c r="W139" s="36"/>
      <c r="X139" s="36"/>
      <c r="Y139" s="36"/>
      <c r="Z139" s="36"/>
      <c r="AA139" s="36"/>
      <c r="AB139" s="36"/>
      <c r="AC139" s="36"/>
      <c r="AD139" s="39" t="s">
        <v>159</v>
      </c>
      <c r="AE139" s="40" t="s">
        <v>159</v>
      </c>
      <c r="AF139" s="41" t="s">
        <v>159</v>
      </c>
      <c r="AG139" s="40" t="s">
        <v>159</v>
      </c>
      <c r="AH139" s="41" t="s">
        <v>159</v>
      </c>
      <c r="AI139" s="42" t="s">
        <v>159</v>
      </c>
      <c r="AJ139" s="43"/>
      <c r="AK139" s="44"/>
      <c r="AL139" s="44"/>
      <c r="AM139" s="45"/>
    </row>
    <row r="140" spans="1:39" ht="285" customHeight="1" x14ac:dyDescent="0.25">
      <c r="A140" s="225"/>
      <c r="B140" s="264">
        <v>24</v>
      </c>
      <c r="C140" s="230" t="s">
        <v>116</v>
      </c>
      <c r="D140" s="230" t="s">
        <v>203</v>
      </c>
      <c r="E140" s="336" t="s">
        <v>204</v>
      </c>
      <c r="F140" s="230" t="s">
        <v>25</v>
      </c>
      <c r="G140" s="230" t="s">
        <v>5</v>
      </c>
      <c r="H140" s="230" t="s">
        <v>190</v>
      </c>
      <c r="I140" s="305">
        <v>330</v>
      </c>
      <c r="J140" s="268" t="s">
        <v>155</v>
      </c>
      <c r="K140" s="218">
        <v>0.6</v>
      </c>
      <c r="L140" s="293" t="s">
        <v>118</v>
      </c>
      <c r="M140" s="218" t="s">
        <v>118</v>
      </c>
      <c r="N140" s="268" t="s">
        <v>156</v>
      </c>
      <c r="O140" s="218">
        <v>0.6</v>
      </c>
      <c r="P140" s="297" t="s">
        <v>156</v>
      </c>
      <c r="Q140" s="33">
        <v>1</v>
      </c>
      <c r="R140" s="34" t="s">
        <v>378</v>
      </c>
      <c r="S140" s="35" t="s">
        <v>157</v>
      </c>
      <c r="T140" s="36" t="s">
        <v>119</v>
      </c>
      <c r="U140" s="36" t="s">
        <v>120</v>
      </c>
      <c r="V140" s="37" t="s">
        <v>161</v>
      </c>
      <c r="W140" s="36" t="s">
        <v>127</v>
      </c>
      <c r="X140" s="36" t="s">
        <v>122</v>
      </c>
      <c r="Y140" s="36" t="s">
        <v>123</v>
      </c>
      <c r="Z140" s="36"/>
      <c r="AA140" s="36"/>
      <c r="AB140" s="36"/>
      <c r="AC140" s="36"/>
      <c r="AD140" s="39">
        <v>0.36</v>
      </c>
      <c r="AE140" s="40" t="s">
        <v>163</v>
      </c>
      <c r="AF140" s="41">
        <v>0.36</v>
      </c>
      <c r="AG140" s="40" t="s">
        <v>156</v>
      </c>
      <c r="AH140" s="41">
        <v>0.6</v>
      </c>
      <c r="AI140" s="42" t="s">
        <v>156</v>
      </c>
      <c r="AJ140" s="43" t="s">
        <v>124</v>
      </c>
      <c r="AK140" s="44"/>
      <c r="AL140" s="44"/>
      <c r="AM140" s="45"/>
    </row>
    <row r="141" spans="1:39" ht="373.5" customHeight="1" x14ac:dyDescent="0.25">
      <c r="A141" s="225"/>
      <c r="B141" s="265"/>
      <c r="C141" s="231"/>
      <c r="D141" s="231"/>
      <c r="E141" s="231"/>
      <c r="F141" s="231"/>
      <c r="G141" s="231"/>
      <c r="H141" s="231"/>
      <c r="I141" s="277"/>
      <c r="J141" s="269"/>
      <c r="K141" s="219"/>
      <c r="L141" s="294"/>
      <c r="M141" s="219">
        <v>0</v>
      </c>
      <c r="N141" s="269"/>
      <c r="O141" s="219"/>
      <c r="P141" s="222"/>
      <c r="Q141" s="33">
        <v>2</v>
      </c>
      <c r="R141" s="34" t="s">
        <v>379</v>
      </c>
      <c r="S141" s="35" t="s">
        <v>157</v>
      </c>
      <c r="T141" s="36" t="s">
        <v>128</v>
      </c>
      <c r="U141" s="36" t="s">
        <v>120</v>
      </c>
      <c r="V141" s="37" t="s">
        <v>158</v>
      </c>
      <c r="W141" s="36" t="s">
        <v>127</v>
      </c>
      <c r="X141" s="36" t="s">
        <v>122</v>
      </c>
      <c r="Y141" s="36" t="s">
        <v>123</v>
      </c>
      <c r="Z141" s="36"/>
      <c r="AA141" s="36"/>
      <c r="AB141" s="36"/>
      <c r="AC141" s="36"/>
      <c r="AD141" s="39">
        <v>0.252</v>
      </c>
      <c r="AE141" s="40" t="s">
        <v>163</v>
      </c>
      <c r="AF141" s="41">
        <v>0.252</v>
      </c>
      <c r="AG141" s="40" t="s">
        <v>156</v>
      </c>
      <c r="AH141" s="41">
        <v>0.6</v>
      </c>
      <c r="AI141" s="42" t="s">
        <v>156</v>
      </c>
      <c r="AJ141" s="43" t="s">
        <v>124</v>
      </c>
      <c r="AK141" s="44"/>
      <c r="AL141" s="44"/>
      <c r="AM141" s="45"/>
    </row>
    <row r="142" spans="1:39" ht="307.5" customHeight="1" x14ac:dyDescent="0.25">
      <c r="A142" s="225"/>
      <c r="B142" s="265"/>
      <c r="C142" s="231"/>
      <c r="D142" s="231"/>
      <c r="E142" s="231"/>
      <c r="F142" s="231"/>
      <c r="G142" s="231"/>
      <c r="H142" s="231"/>
      <c r="I142" s="277"/>
      <c r="J142" s="269"/>
      <c r="K142" s="219"/>
      <c r="L142" s="294"/>
      <c r="M142" s="219">
        <v>0</v>
      </c>
      <c r="N142" s="269"/>
      <c r="O142" s="219"/>
      <c r="P142" s="222"/>
      <c r="Q142" s="33">
        <v>3</v>
      </c>
      <c r="R142" s="34" t="s">
        <v>347</v>
      </c>
      <c r="S142" s="35" t="s">
        <v>157</v>
      </c>
      <c r="T142" s="36" t="s">
        <v>119</v>
      </c>
      <c r="U142" s="36" t="s">
        <v>166</v>
      </c>
      <c r="V142" s="37" t="s">
        <v>272</v>
      </c>
      <c r="W142" s="36" t="s">
        <v>127</v>
      </c>
      <c r="X142" s="36" t="s">
        <v>122</v>
      </c>
      <c r="Y142" s="36" t="s">
        <v>123</v>
      </c>
      <c r="Z142" s="36"/>
      <c r="AA142" s="36"/>
      <c r="AB142" s="36"/>
      <c r="AC142" s="36"/>
      <c r="AD142" s="39">
        <v>0.126</v>
      </c>
      <c r="AE142" s="40" t="s">
        <v>194</v>
      </c>
      <c r="AF142" s="41">
        <v>0.126</v>
      </c>
      <c r="AG142" s="40" t="s">
        <v>156</v>
      </c>
      <c r="AH142" s="41">
        <v>0.6</v>
      </c>
      <c r="AI142" s="42" t="s">
        <v>156</v>
      </c>
      <c r="AJ142" s="43" t="s">
        <v>124</v>
      </c>
      <c r="AK142" s="44"/>
      <c r="AL142" s="44"/>
      <c r="AM142" s="45"/>
    </row>
    <row r="143" spans="1:39" ht="72.75" customHeight="1" x14ac:dyDescent="0.25">
      <c r="A143" s="225"/>
      <c r="B143" s="265"/>
      <c r="C143" s="231"/>
      <c r="D143" s="231"/>
      <c r="E143" s="231"/>
      <c r="F143" s="231"/>
      <c r="G143" s="231"/>
      <c r="H143" s="231"/>
      <c r="I143" s="277"/>
      <c r="J143" s="269"/>
      <c r="K143" s="219"/>
      <c r="L143" s="294"/>
      <c r="M143" s="219"/>
      <c r="N143" s="269"/>
      <c r="O143" s="219"/>
      <c r="P143" s="222"/>
      <c r="Q143" s="33">
        <v>4</v>
      </c>
      <c r="R143" s="34"/>
      <c r="S143" s="35"/>
      <c r="T143" s="36"/>
      <c r="U143" s="36"/>
      <c r="V143" s="37"/>
      <c r="W143" s="36"/>
      <c r="X143" s="36"/>
      <c r="Y143" s="36"/>
      <c r="Z143" s="36"/>
      <c r="AA143" s="36"/>
      <c r="AB143" s="36"/>
      <c r="AC143" s="36"/>
      <c r="AD143" s="39"/>
      <c r="AE143" s="40"/>
      <c r="AF143" s="41"/>
      <c r="AG143" s="40"/>
      <c r="AH143" s="41"/>
      <c r="AI143" s="42"/>
      <c r="AJ143" s="43"/>
      <c r="AK143" s="44"/>
      <c r="AL143" s="44"/>
      <c r="AM143" s="45"/>
    </row>
    <row r="144" spans="1:39" ht="72.75" customHeight="1" x14ac:dyDescent="0.25">
      <c r="A144" s="225"/>
      <c r="B144" s="265"/>
      <c r="C144" s="231"/>
      <c r="D144" s="231"/>
      <c r="E144" s="231"/>
      <c r="F144" s="231"/>
      <c r="G144" s="231"/>
      <c r="H144" s="231"/>
      <c r="I144" s="277"/>
      <c r="J144" s="269"/>
      <c r="K144" s="219"/>
      <c r="L144" s="294"/>
      <c r="M144" s="219"/>
      <c r="N144" s="269"/>
      <c r="O144" s="219"/>
      <c r="P144" s="222"/>
      <c r="Q144" s="33">
        <v>5</v>
      </c>
      <c r="R144" s="34"/>
      <c r="S144" s="35"/>
      <c r="T144" s="36"/>
      <c r="U144" s="36"/>
      <c r="V144" s="37"/>
      <c r="W144" s="36"/>
      <c r="X144" s="36"/>
      <c r="Y144" s="36"/>
      <c r="Z144" s="36"/>
      <c r="AA144" s="36"/>
      <c r="AB144" s="36"/>
      <c r="AC144" s="36"/>
      <c r="AD144" s="39"/>
      <c r="AE144" s="40"/>
      <c r="AF144" s="41"/>
      <c r="AG144" s="40"/>
      <c r="AH144" s="41"/>
      <c r="AI144" s="42"/>
      <c r="AJ144" s="43"/>
      <c r="AK144" s="44"/>
      <c r="AL144" s="44"/>
      <c r="AM144" s="45"/>
    </row>
    <row r="145" spans="1:39" ht="72.75" customHeight="1" x14ac:dyDescent="0.25">
      <c r="A145" s="225"/>
      <c r="B145" s="265"/>
      <c r="C145" s="231"/>
      <c r="D145" s="231"/>
      <c r="E145" s="231"/>
      <c r="F145" s="231"/>
      <c r="G145" s="231"/>
      <c r="H145" s="231"/>
      <c r="I145" s="277"/>
      <c r="J145" s="269"/>
      <c r="K145" s="219"/>
      <c r="L145" s="294"/>
      <c r="M145" s="219">
        <v>0</v>
      </c>
      <c r="N145" s="269"/>
      <c r="O145" s="219"/>
      <c r="P145" s="222"/>
      <c r="Q145" s="33">
        <v>6</v>
      </c>
      <c r="R145" s="34"/>
      <c r="S145" s="35" t="s">
        <v>159</v>
      </c>
      <c r="T145" s="36"/>
      <c r="U145" s="36"/>
      <c r="V145" s="37" t="s">
        <v>159</v>
      </c>
      <c r="W145" s="36"/>
      <c r="X145" s="36"/>
      <c r="Y145" s="36"/>
      <c r="Z145" s="36"/>
      <c r="AA145" s="36"/>
      <c r="AB145" s="36"/>
      <c r="AC145" s="36"/>
      <c r="AD145" s="39" t="s">
        <v>159</v>
      </c>
      <c r="AE145" s="40" t="s">
        <v>159</v>
      </c>
      <c r="AF145" s="41" t="s">
        <v>159</v>
      </c>
      <c r="AG145" s="40" t="s">
        <v>159</v>
      </c>
      <c r="AH145" s="41" t="s">
        <v>159</v>
      </c>
      <c r="AI145" s="42" t="s">
        <v>159</v>
      </c>
      <c r="AJ145" s="43"/>
      <c r="AK145" s="44"/>
      <c r="AL145" s="44"/>
      <c r="AM145" s="45"/>
    </row>
    <row r="146" spans="1:39" ht="293.25" customHeight="1" x14ac:dyDescent="0.25">
      <c r="A146" s="225"/>
      <c r="B146" s="264">
        <v>25</v>
      </c>
      <c r="C146" s="230" t="s">
        <v>116</v>
      </c>
      <c r="D146" s="336" t="s">
        <v>205</v>
      </c>
      <c r="E146" s="336" t="s">
        <v>205</v>
      </c>
      <c r="F146" s="230" t="s">
        <v>26</v>
      </c>
      <c r="G146" s="230" t="s">
        <v>5</v>
      </c>
      <c r="H146" s="230" t="s">
        <v>190</v>
      </c>
      <c r="I146" s="305">
        <v>1090</v>
      </c>
      <c r="J146" s="268" t="s">
        <v>184</v>
      </c>
      <c r="K146" s="218">
        <v>0.8</v>
      </c>
      <c r="L146" s="293" t="s">
        <v>118</v>
      </c>
      <c r="M146" s="218" t="s">
        <v>118</v>
      </c>
      <c r="N146" s="268" t="s">
        <v>156</v>
      </c>
      <c r="O146" s="218">
        <v>0.6</v>
      </c>
      <c r="P146" s="297" t="s">
        <v>181</v>
      </c>
      <c r="Q146" s="33">
        <v>1</v>
      </c>
      <c r="R146" s="34" t="s">
        <v>380</v>
      </c>
      <c r="S146" s="35" t="s">
        <v>157</v>
      </c>
      <c r="T146" s="36" t="s">
        <v>119</v>
      </c>
      <c r="U146" s="36" t="s">
        <v>120</v>
      </c>
      <c r="V146" s="37" t="s">
        <v>161</v>
      </c>
      <c r="W146" s="36" t="s">
        <v>127</v>
      </c>
      <c r="X146" s="36" t="s">
        <v>122</v>
      </c>
      <c r="Y146" s="36" t="s">
        <v>123</v>
      </c>
      <c r="Z146" s="36"/>
      <c r="AA146" s="36"/>
      <c r="AB146" s="36"/>
      <c r="AC146" s="36"/>
      <c r="AD146" s="39">
        <v>0.48</v>
      </c>
      <c r="AE146" s="40" t="s">
        <v>155</v>
      </c>
      <c r="AF146" s="41">
        <v>0.48</v>
      </c>
      <c r="AG146" s="40" t="s">
        <v>156</v>
      </c>
      <c r="AH146" s="41">
        <v>0.6</v>
      </c>
      <c r="AI146" s="42" t="s">
        <v>156</v>
      </c>
      <c r="AJ146" s="43" t="s">
        <v>124</v>
      </c>
      <c r="AK146" s="44"/>
      <c r="AL146" s="44"/>
      <c r="AM146" s="45"/>
    </row>
    <row r="147" spans="1:39" ht="352.5" customHeight="1" x14ac:dyDescent="0.25">
      <c r="A147" s="225"/>
      <c r="B147" s="265"/>
      <c r="C147" s="231"/>
      <c r="D147" s="231"/>
      <c r="E147" s="231"/>
      <c r="F147" s="231"/>
      <c r="G147" s="231"/>
      <c r="H147" s="231"/>
      <c r="I147" s="277"/>
      <c r="J147" s="269"/>
      <c r="K147" s="219"/>
      <c r="L147" s="294"/>
      <c r="M147" s="219">
        <v>0</v>
      </c>
      <c r="N147" s="269"/>
      <c r="O147" s="219"/>
      <c r="P147" s="222"/>
      <c r="Q147" s="33">
        <v>2</v>
      </c>
      <c r="R147" s="34" t="s">
        <v>381</v>
      </c>
      <c r="S147" s="35" t="s">
        <v>157</v>
      </c>
      <c r="T147" s="36" t="s">
        <v>119</v>
      </c>
      <c r="U147" s="36" t="s">
        <v>120</v>
      </c>
      <c r="V147" s="37" t="s">
        <v>161</v>
      </c>
      <c r="W147" s="36" t="s">
        <v>127</v>
      </c>
      <c r="X147" s="36" t="s">
        <v>122</v>
      </c>
      <c r="Y147" s="36" t="s">
        <v>123</v>
      </c>
      <c r="Z147" s="36"/>
      <c r="AA147" s="36"/>
      <c r="AB147" s="36"/>
      <c r="AC147" s="36"/>
      <c r="AD147" s="39">
        <v>0.28799999999999998</v>
      </c>
      <c r="AE147" s="40" t="s">
        <v>163</v>
      </c>
      <c r="AF147" s="41">
        <v>0.28799999999999998</v>
      </c>
      <c r="AG147" s="40" t="s">
        <v>156</v>
      </c>
      <c r="AH147" s="41">
        <v>0.6</v>
      </c>
      <c r="AI147" s="42" t="s">
        <v>156</v>
      </c>
      <c r="AJ147" s="43" t="s">
        <v>124</v>
      </c>
      <c r="AK147" s="44"/>
      <c r="AL147" s="44"/>
      <c r="AM147" s="45"/>
    </row>
    <row r="148" spans="1:39" ht="302.25" customHeight="1" x14ac:dyDescent="0.25">
      <c r="A148" s="225"/>
      <c r="B148" s="265"/>
      <c r="C148" s="231"/>
      <c r="D148" s="231"/>
      <c r="E148" s="231"/>
      <c r="F148" s="231"/>
      <c r="G148" s="231"/>
      <c r="H148" s="231"/>
      <c r="I148" s="277"/>
      <c r="J148" s="269"/>
      <c r="K148" s="219"/>
      <c r="L148" s="294"/>
      <c r="M148" s="219">
        <v>0</v>
      </c>
      <c r="N148" s="269"/>
      <c r="O148" s="219"/>
      <c r="P148" s="222"/>
      <c r="Q148" s="33">
        <v>3</v>
      </c>
      <c r="R148" s="34" t="s">
        <v>382</v>
      </c>
      <c r="S148" s="35" t="s">
        <v>85</v>
      </c>
      <c r="T148" s="36" t="s">
        <v>182</v>
      </c>
      <c r="U148" s="36" t="s">
        <v>120</v>
      </c>
      <c r="V148" s="37" t="s">
        <v>183</v>
      </c>
      <c r="W148" s="36" t="s">
        <v>127</v>
      </c>
      <c r="X148" s="36" t="s">
        <v>122</v>
      </c>
      <c r="Y148" s="36" t="s">
        <v>123</v>
      </c>
      <c r="Z148" s="36"/>
      <c r="AA148" s="36"/>
      <c r="AB148" s="36"/>
      <c r="AC148" s="36"/>
      <c r="AD148" s="39">
        <v>0.28799999999999998</v>
      </c>
      <c r="AE148" s="40" t="s">
        <v>163</v>
      </c>
      <c r="AF148" s="41">
        <v>0.28799999999999998</v>
      </c>
      <c r="AG148" s="40" t="s">
        <v>156</v>
      </c>
      <c r="AH148" s="41">
        <v>0.44999999999999996</v>
      </c>
      <c r="AI148" s="42" t="s">
        <v>156</v>
      </c>
      <c r="AJ148" s="43" t="s">
        <v>124</v>
      </c>
      <c r="AK148" s="44"/>
      <c r="AL148" s="44"/>
      <c r="AM148" s="45"/>
    </row>
    <row r="149" spans="1:39" ht="157.5" customHeight="1" x14ac:dyDescent="0.25">
      <c r="A149" s="225"/>
      <c r="B149" s="265"/>
      <c r="C149" s="231"/>
      <c r="D149" s="231"/>
      <c r="E149" s="231"/>
      <c r="F149" s="231"/>
      <c r="G149" s="231"/>
      <c r="H149" s="231"/>
      <c r="I149" s="277"/>
      <c r="J149" s="269"/>
      <c r="K149" s="219"/>
      <c r="L149" s="294"/>
      <c r="M149" s="219"/>
      <c r="N149" s="269"/>
      <c r="O149" s="219"/>
      <c r="P149" s="222"/>
      <c r="Q149" s="33">
        <v>4</v>
      </c>
      <c r="R149" s="34"/>
      <c r="S149" s="35"/>
      <c r="T149" s="36"/>
      <c r="U149" s="36"/>
      <c r="V149" s="37"/>
      <c r="W149" s="36"/>
      <c r="X149" s="36"/>
      <c r="Y149" s="36"/>
      <c r="Z149" s="36"/>
      <c r="AA149" s="36"/>
      <c r="AB149" s="36"/>
      <c r="AC149" s="36"/>
      <c r="AD149" s="39"/>
      <c r="AE149" s="40"/>
      <c r="AF149" s="41"/>
      <c r="AG149" s="40"/>
      <c r="AH149" s="41"/>
      <c r="AI149" s="42"/>
      <c r="AJ149" s="43"/>
      <c r="AK149" s="44"/>
      <c r="AL149" s="44"/>
      <c r="AM149" s="45"/>
    </row>
    <row r="150" spans="1:39" ht="157.5" customHeight="1" x14ac:dyDescent="0.25">
      <c r="A150" s="225"/>
      <c r="B150" s="265"/>
      <c r="C150" s="231"/>
      <c r="D150" s="231"/>
      <c r="E150" s="231"/>
      <c r="F150" s="231"/>
      <c r="G150" s="231"/>
      <c r="H150" s="231"/>
      <c r="I150" s="277"/>
      <c r="J150" s="269"/>
      <c r="K150" s="219"/>
      <c r="L150" s="294"/>
      <c r="M150" s="219"/>
      <c r="N150" s="269"/>
      <c r="O150" s="219"/>
      <c r="P150" s="222"/>
      <c r="Q150" s="33">
        <v>5</v>
      </c>
      <c r="R150" s="34"/>
      <c r="S150" s="35"/>
      <c r="T150" s="36"/>
      <c r="U150" s="36"/>
      <c r="V150" s="37"/>
      <c r="W150" s="36"/>
      <c r="X150" s="36"/>
      <c r="Y150" s="36"/>
      <c r="Z150" s="36"/>
      <c r="AA150" s="36"/>
      <c r="AB150" s="36"/>
      <c r="AC150" s="36"/>
      <c r="AD150" s="39"/>
      <c r="AE150" s="40"/>
      <c r="AF150" s="41"/>
      <c r="AG150" s="40"/>
      <c r="AH150" s="41"/>
      <c r="AI150" s="42"/>
      <c r="AJ150" s="43"/>
      <c r="AK150" s="44"/>
      <c r="AL150" s="44"/>
      <c r="AM150" s="45"/>
    </row>
    <row r="151" spans="1:39" ht="157.5" customHeight="1" x14ac:dyDescent="0.25">
      <c r="A151" s="225"/>
      <c r="B151" s="265"/>
      <c r="C151" s="231"/>
      <c r="D151" s="231"/>
      <c r="E151" s="231"/>
      <c r="F151" s="231"/>
      <c r="G151" s="231"/>
      <c r="H151" s="231"/>
      <c r="I151" s="277"/>
      <c r="J151" s="269"/>
      <c r="K151" s="219"/>
      <c r="L151" s="294"/>
      <c r="M151" s="219">
        <v>0</v>
      </c>
      <c r="N151" s="269"/>
      <c r="O151" s="219"/>
      <c r="P151" s="222"/>
      <c r="Q151" s="33">
        <v>6</v>
      </c>
      <c r="R151" s="34"/>
      <c r="S151" s="35" t="s">
        <v>159</v>
      </c>
      <c r="T151" s="36"/>
      <c r="U151" s="36"/>
      <c r="V151" s="37" t="s">
        <v>159</v>
      </c>
      <c r="W151" s="36"/>
      <c r="X151" s="36"/>
      <c r="Y151" s="36"/>
      <c r="Z151" s="36"/>
      <c r="AA151" s="36"/>
      <c r="AB151" s="36"/>
      <c r="AC151" s="36"/>
      <c r="AD151" s="39" t="s">
        <v>159</v>
      </c>
      <c r="AE151" s="40" t="s">
        <v>159</v>
      </c>
      <c r="AF151" s="41" t="s">
        <v>159</v>
      </c>
      <c r="AG151" s="40" t="s">
        <v>159</v>
      </c>
      <c r="AH151" s="41" t="s">
        <v>159</v>
      </c>
      <c r="AI151" s="42" t="s">
        <v>159</v>
      </c>
      <c r="AJ151" s="43"/>
      <c r="AK151" s="44"/>
      <c r="AL151" s="44"/>
      <c r="AM151" s="45"/>
    </row>
    <row r="152" spans="1:39" ht="409.5" customHeight="1" x14ac:dyDescent="0.25">
      <c r="A152" s="225"/>
      <c r="B152" s="264">
        <v>26</v>
      </c>
      <c r="C152" s="230" t="s">
        <v>116</v>
      </c>
      <c r="D152" s="230" t="s">
        <v>206</v>
      </c>
      <c r="E152" s="230" t="s">
        <v>350</v>
      </c>
      <c r="F152" s="230" t="s">
        <v>351</v>
      </c>
      <c r="G152" s="230" t="s">
        <v>5</v>
      </c>
      <c r="H152" s="230" t="s">
        <v>190</v>
      </c>
      <c r="I152" s="305">
        <v>6000</v>
      </c>
      <c r="J152" s="268" t="s">
        <v>268</v>
      </c>
      <c r="K152" s="218">
        <v>1</v>
      </c>
      <c r="L152" s="293" t="s">
        <v>118</v>
      </c>
      <c r="M152" s="218" t="s">
        <v>118</v>
      </c>
      <c r="N152" s="268" t="s">
        <v>156</v>
      </c>
      <c r="O152" s="218">
        <v>0.6</v>
      </c>
      <c r="P152" s="297" t="s">
        <v>181</v>
      </c>
      <c r="Q152" s="33">
        <v>1</v>
      </c>
      <c r="R152" s="34" t="s">
        <v>383</v>
      </c>
      <c r="S152" s="35" t="s">
        <v>157</v>
      </c>
      <c r="T152" s="36" t="s">
        <v>119</v>
      </c>
      <c r="U152" s="36" t="s">
        <v>120</v>
      </c>
      <c r="V152" s="37" t="s">
        <v>161</v>
      </c>
      <c r="W152" s="36" t="s">
        <v>127</v>
      </c>
      <c r="X152" s="36" t="s">
        <v>122</v>
      </c>
      <c r="Y152" s="36" t="s">
        <v>123</v>
      </c>
      <c r="Z152" s="36"/>
      <c r="AA152" s="36"/>
      <c r="AB152" s="36"/>
      <c r="AC152" s="36"/>
      <c r="AD152" s="39">
        <v>0.6</v>
      </c>
      <c r="AE152" s="40" t="s">
        <v>155</v>
      </c>
      <c r="AF152" s="41">
        <v>0.6</v>
      </c>
      <c r="AG152" s="40" t="s">
        <v>156</v>
      </c>
      <c r="AH152" s="41">
        <v>0.6</v>
      </c>
      <c r="AI152" s="42" t="s">
        <v>156</v>
      </c>
      <c r="AJ152" s="43" t="s">
        <v>124</v>
      </c>
      <c r="AK152" s="44"/>
      <c r="AL152" s="44"/>
      <c r="AM152" s="45"/>
    </row>
    <row r="153" spans="1:39" ht="408" customHeight="1" x14ac:dyDescent="0.25">
      <c r="A153" s="225"/>
      <c r="B153" s="265"/>
      <c r="C153" s="231"/>
      <c r="D153" s="231"/>
      <c r="E153" s="231"/>
      <c r="F153" s="231"/>
      <c r="G153" s="231"/>
      <c r="H153" s="231"/>
      <c r="I153" s="277"/>
      <c r="J153" s="269"/>
      <c r="K153" s="219"/>
      <c r="L153" s="294"/>
      <c r="M153" s="219">
        <v>0</v>
      </c>
      <c r="N153" s="269"/>
      <c r="O153" s="219"/>
      <c r="P153" s="222"/>
      <c r="Q153" s="33">
        <v>2</v>
      </c>
      <c r="R153" s="34" t="s">
        <v>384</v>
      </c>
      <c r="S153" s="35" t="s">
        <v>157</v>
      </c>
      <c r="T153" s="36" t="s">
        <v>119</v>
      </c>
      <c r="U153" s="36" t="s">
        <v>120</v>
      </c>
      <c r="V153" s="37" t="s">
        <v>161</v>
      </c>
      <c r="W153" s="36" t="s">
        <v>127</v>
      </c>
      <c r="X153" s="36" t="s">
        <v>122</v>
      </c>
      <c r="Y153" s="36" t="s">
        <v>123</v>
      </c>
      <c r="Z153" s="36"/>
      <c r="AA153" s="36"/>
      <c r="AB153" s="36"/>
      <c r="AC153" s="36"/>
      <c r="AD153" s="39">
        <v>0.36</v>
      </c>
      <c r="AE153" s="40" t="s">
        <v>163</v>
      </c>
      <c r="AF153" s="41">
        <v>0.36</v>
      </c>
      <c r="AG153" s="40" t="s">
        <v>156</v>
      </c>
      <c r="AH153" s="41">
        <v>0.6</v>
      </c>
      <c r="AI153" s="42" t="s">
        <v>156</v>
      </c>
      <c r="AJ153" s="43" t="s">
        <v>124</v>
      </c>
      <c r="AK153" s="44"/>
      <c r="AL153" s="44"/>
      <c r="AM153" s="45"/>
    </row>
    <row r="154" spans="1:39" ht="408.75" customHeight="1" x14ac:dyDescent="0.25">
      <c r="A154" s="225"/>
      <c r="B154" s="265"/>
      <c r="C154" s="231"/>
      <c r="D154" s="231"/>
      <c r="E154" s="231"/>
      <c r="F154" s="231"/>
      <c r="G154" s="231"/>
      <c r="H154" s="231"/>
      <c r="I154" s="277"/>
      <c r="J154" s="269"/>
      <c r="K154" s="219"/>
      <c r="L154" s="294"/>
      <c r="M154" s="219">
        <v>0</v>
      </c>
      <c r="N154" s="269"/>
      <c r="O154" s="219"/>
      <c r="P154" s="222"/>
      <c r="Q154" s="33">
        <v>3</v>
      </c>
      <c r="R154" s="34" t="s">
        <v>385</v>
      </c>
      <c r="S154" s="35" t="s">
        <v>157</v>
      </c>
      <c r="T154" s="36" t="s">
        <v>128</v>
      </c>
      <c r="U154" s="36" t="s">
        <v>120</v>
      </c>
      <c r="V154" s="37" t="s">
        <v>158</v>
      </c>
      <c r="W154" s="36" t="s">
        <v>127</v>
      </c>
      <c r="X154" s="36" t="s">
        <v>122</v>
      </c>
      <c r="Y154" s="36" t="s">
        <v>123</v>
      </c>
      <c r="Z154" s="36"/>
      <c r="AA154" s="36"/>
      <c r="AB154" s="36"/>
      <c r="AC154" s="36"/>
      <c r="AD154" s="39">
        <v>0.252</v>
      </c>
      <c r="AE154" s="40" t="s">
        <v>163</v>
      </c>
      <c r="AF154" s="41">
        <v>0.252</v>
      </c>
      <c r="AG154" s="40" t="s">
        <v>156</v>
      </c>
      <c r="AH154" s="41">
        <v>0.6</v>
      </c>
      <c r="AI154" s="42" t="s">
        <v>156</v>
      </c>
      <c r="AJ154" s="43" t="s">
        <v>124</v>
      </c>
      <c r="AK154" s="44"/>
      <c r="AL154" s="44"/>
      <c r="AM154" s="45"/>
    </row>
    <row r="155" spans="1:39" ht="246.75" customHeight="1" x14ac:dyDescent="0.25">
      <c r="A155" s="225"/>
      <c r="B155" s="265"/>
      <c r="C155" s="231"/>
      <c r="D155" s="231"/>
      <c r="E155" s="231"/>
      <c r="F155" s="231"/>
      <c r="G155" s="231"/>
      <c r="H155" s="231"/>
      <c r="I155" s="277"/>
      <c r="J155" s="269"/>
      <c r="K155" s="219"/>
      <c r="L155" s="294"/>
      <c r="M155" s="219">
        <v>0</v>
      </c>
      <c r="N155" s="269"/>
      <c r="O155" s="219"/>
      <c r="P155" s="222"/>
      <c r="Q155" s="33">
        <v>4</v>
      </c>
      <c r="R155" s="34" t="s">
        <v>386</v>
      </c>
      <c r="S155" s="35" t="s">
        <v>157</v>
      </c>
      <c r="T155" s="36" t="s">
        <v>128</v>
      </c>
      <c r="U155" s="36" t="s">
        <v>120</v>
      </c>
      <c r="V155" s="37" t="s">
        <v>158</v>
      </c>
      <c r="W155" s="36" t="s">
        <v>127</v>
      </c>
      <c r="X155" s="36" t="s">
        <v>122</v>
      </c>
      <c r="Y155" s="36" t="s">
        <v>123</v>
      </c>
      <c r="Z155" s="36"/>
      <c r="AA155" s="36"/>
      <c r="AB155" s="36"/>
      <c r="AC155" s="36"/>
      <c r="AD155" s="39">
        <v>0.1764</v>
      </c>
      <c r="AE155" s="40" t="s">
        <v>194</v>
      </c>
      <c r="AF155" s="41">
        <v>0.1764</v>
      </c>
      <c r="AG155" s="40" t="s">
        <v>156</v>
      </c>
      <c r="AH155" s="41">
        <v>0.6</v>
      </c>
      <c r="AI155" s="42" t="s">
        <v>156</v>
      </c>
      <c r="AJ155" s="43" t="s">
        <v>124</v>
      </c>
      <c r="AK155" s="44"/>
      <c r="AL155" s="44"/>
      <c r="AM155" s="45"/>
    </row>
    <row r="156" spans="1:39" ht="69.75" customHeight="1" x14ac:dyDescent="0.25">
      <c r="A156" s="225"/>
      <c r="B156" s="265"/>
      <c r="C156" s="231"/>
      <c r="D156" s="231"/>
      <c r="E156" s="231"/>
      <c r="F156" s="231"/>
      <c r="G156" s="231"/>
      <c r="H156" s="231"/>
      <c r="I156" s="277"/>
      <c r="J156" s="269"/>
      <c r="K156" s="219"/>
      <c r="L156" s="294"/>
      <c r="M156" s="219"/>
      <c r="N156" s="269"/>
      <c r="O156" s="219"/>
      <c r="P156" s="222"/>
      <c r="Q156" s="33">
        <v>5</v>
      </c>
      <c r="R156" s="34"/>
      <c r="S156" s="35"/>
      <c r="T156" s="36"/>
      <c r="U156" s="36"/>
      <c r="V156" s="37"/>
      <c r="W156" s="36"/>
      <c r="X156" s="36"/>
      <c r="Y156" s="36"/>
      <c r="Z156" s="36"/>
      <c r="AA156" s="36"/>
      <c r="AB156" s="36"/>
      <c r="AC156" s="36"/>
      <c r="AD156" s="39"/>
      <c r="AE156" s="40"/>
      <c r="AF156" s="41"/>
      <c r="AG156" s="40"/>
      <c r="AH156" s="41"/>
      <c r="AI156" s="42"/>
      <c r="AJ156" s="43"/>
      <c r="AK156" s="44"/>
      <c r="AL156" s="44"/>
      <c r="AM156" s="45"/>
    </row>
    <row r="157" spans="1:39" ht="69.75" customHeight="1" x14ac:dyDescent="0.25">
      <c r="A157" s="225"/>
      <c r="B157" s="265"/>
      <c r="C157" s="231"/>
      <c r="D157" s="231"/>
      <c r="E157" s="231"/>
      <c r="F157" s="231"/>
      <c r="G157" s="231"/>
      <c r="H157" s="231"/>
      <c r="I157" s="277"/>
      <c r="J157" s="269"/>
      <c r="K157" s="219"/>
      <c r="L157" s="294"/>
      <c r="M157" s="219">
        <v>0</v>
      </c>
      <c r="N157" s="269"/>
      <c r="O157" s="219"/>
      <c r="P157" s="222"/>
      <c r="Q157" s="33">
        <v>6</v>
      </c>
      <c r="R157" s="34"/>
      <c r="S157" s="35" t="s">
        <v>159</v>
      </c>
      <c r="T157" s="36"/>
      <c r="U157" s="36"/>
      <c r="V157" s="37" t="s">
        <v>159</v>
      </c>
      <c r="W157" s="36"/>
      <c r="X157" s="36"/>
      <c r="Y157" s="36"/>
      <c r="Z157" s="36"/>
      <c r="AA157" s="36"/>
      <c r="AB157" s="36"/>
      <c r="AC157" s="36"/>
      <c r="AD157" s="39" t="s">
        <v>159</v>
      </c>
      <c r="AE157" s="40" t="s">
        <v>159</v>
      </c>
      <c r="AF157" s="41" t="s">
        <v>159</v>
      </c>
      <c r="AG157" s="40" t="s">
        <v>159</v>
      </c>
      <c r="AH157" s="41" t="s">
        <v>159</v>
      </c>
      <c r="AI157" s="42" t="s">
        <v>159</v>
      </c>
      <c r="AJ157" s="43"/>
      <c r="AK157" s="44"/>
      <c r="AL157" s="44"/>
      <c r="AM157" s="45"/>
    </row>
    <row r="158" spans="1:39" ht="166.5" customHeight="1" x14ac:dyDescent="0.25">
      <c r="A158" s="225"/>
      <c r="B158" s="264">
        <v>27</v>
      </c>
      <c r="C158" s="230" t="s">
        <v>116</v>
      </c>
      <c r="D158" s="336" t="s">
        <v>590</v>
      </c>
      <c r="E158" s="336" t="s">
        <v>590</v>
      </c>
      <c r="F158" s="230" t="s">
        <v>387</v>
      </c>
      <c r="G158" s="230" t="s">
        <v>5</v>
      </c>
      <c r="H158" s="230" t="s">
        <v>190</v>
      </c>
      <c r="I158" s="305">
        <v>168</v>
      </c>
      <c r="J158" s="268" t="s">
        <v>155</v>
      </c>
      <c r="K158" s="218">
        <v>0.6</v>
      </c>
      <c r="L158" s="293" t="s">
        <v>118</v>
      </c>
      <c r="M158" s="218" t="s">
        <v>118</v>
      </c>
      <c r="N158" s="268" t="s">
        <v>156</v>
      </c>
      <c r="O158" s="218">
        <v>0.6</v>
      </c>
      <c r="P158" s="297" t="s">
        <v>156</v>
      </c>
      <c r="Q158" s="33">
        <v>1</v>
      </c>
      <c r="R158" s="34" t="s">
        <v>388</v>
      </c>
      <c r="S158" s="35" t="s">
        <v>157</v>
      </c>
      <c r="T158" s="36" t="s">
        <v>119</v>
      </c>
      <c r="U158" s="36" t="s">
        <v>120</v>
      </c>
      <c r="V158" s="37" t="s">
        <v>161</v>
      </c>
      <c r="W158" s="36" t="s">
        <v>127</v>
      </c>
      <c r="X158" s="36" t="s">
        <v>122</v>
      </c>
      <c r="Y158" s="36" t="s">
        <v>123</v>
      </c>
      <c r="Z158" s="36"/>
      <c r="AA158" s="36"/>
      <c r="AB158" s="36"/>
      <c r="AC158" s="36"/>
      <c r="AD158" s="39">
        <v>0.36</v>
      </c>
      <c r="AE158" s="40" t="s">
        <v>163</v>
      </c>
      <c r="AF158" s="41">
        <v>0.36</v>
      </c>
      <c r="AG158" s="40" t="s">
        <v>156</v>
      </c>
      <c r="AH158" s="41">
        <v>0.6</v>
      </c>
      <c r="AI158" s="42" t="s">
        <v>156</v>
      </c>
      <c r="AJ158" s="43" t="s">
        <v>124</v>
      </c>
      <c r="AK158" s="44"/>
      <c r="AL158" s="44"/>
      <c r="AM158" s="45"/>
    </row>
    <row r="159" spans="1:39" ht="316.5" customHeight="1" x14ac:dyDescent="0.25">
      <c r="A159" s="225"/>
      <c r="B159" s="265"/>
      <c r="C159" s="231"/>
      <c r="D159" s="231"/>
      <c r="E159" s="231"/>
      <c r="F159" s="231"/>
      <c r="G159" s="231"/>
      <c r="H159" s="231"/>
      <c r="I159" s="277"/>
      <c r="J159" s="269"/>
      <c r="K159" s="219"/>
      <c r="L159" s="294"/>
      <c r="M159" s="219">
        <v>0</v>
      </c>
      <c r="N159" s="269"/>
      <c r="O159" s="219"/>
      <c r="P159" s="222"/>
      <c r="Q159" s="33">
        <v>2</v>
      </c>
      <c r="R159" s="34" t="s">
        <v>389</v>
      </c>
      <c r="S159" s="35" t="s">
        <v>157</v>
      </c>
      <c r="T159" s="36" t="s">
        <v>119</v>
      </c>
      <c r="U159" s="36" t="s">
        <v>120</v>
      </c>
      <c r="V159" s="37" t="s">
        <v>161</v>
      </c>
      <c r="W159" s="36" t="s">
        <v>127</v>
      </c>
      <c r="X159" s="36" t="s">
        <v>122</v>
      </c>
      <c r="Y159" s="36" t="s">
        <v>123</v>
      </c>
      <c r="Z159" s="36"/>
      <c r="AA159" s="36"/>
      <c r="AB159" s="36"/>
      <c r="AC159" s="36"/>
      <c r="AD159" s="39">
        <v>0.216</v>
      </c>
      <c r="AE159" s="40" t="s">
        <v>163</v>
      </c>
      <c r="AF159" s="41">
        <v>0.216</v>
      </c>
      <c r="AG159" s="40" t="s">
        <v>156</v>
      </c>
      <c r="AH159" s="41">
        <v>0.6</v>
      </c>
      <c r="AI159" s="42" t="s">
        <v>156</v>
      </c>
      <c r="AJ159" s="43" t="s">
        <v>124</v>
      </c>
      <c r="AK159" s="44"/>
      <c r="AL159" s="44"/>
      <c r="AM159" s="45"/>
    </row>
    <row r="160" spans="1:39" ht="187.5" customHeight="1" x14ac:dyDescent="0.25">
      <c r="A160" s="225"/>
      <c r="B160" s="265"/>
      <c r="C160" s="231"/>
      <c r="D160" s="231"/>
      <c r="E160" s="231"/>
      <c r="F160" s="231"/>
      <c r="G160" s="231"/>
      <c r="H160" s="231"/>
      <c r="I160" s="277"/>
      <c r="J160" s="269"/>
      <c r="K160" s="219"/>
      <c r="L160" s="294"/>
      <c r="M160" s="219">
        <v>0</v>
      </c>
      <c r="N160" s="269"/>
      <c r="O160" s="219"/>
      <c r="P160" s="222"/>
      <c r="Q160" s="33">
        <v>3</v>
      </c>
      <c r="R160" s="34" t="s">
        <v>390</v>
      </c>
      <c r="S160" s="35" t="s">
        <v>157</v>
      </c>
      <c r="T160" s="36" t="s">
        <v>119</v>
      </c>
      <c r="U160" s="36" t="s">
        <v>120</v>
      </c>
      <c r="V160" s="37" t="s">
        <v>161</v>
      </c>
      <c r="W160" s="36" t="s">
        <v>127</v>
      </c>
      <c r="X160" s="36" t="s">
        <v>122</v>
      </c>
      <c r="Y160" s="36" t="s">
        <v>123</v>
      </c>
      <c r="Z160" s="118"/>
      <c r="AA160" s="36"/>
      <c r="AB160" s="36"/>
      <c r="AC160" s="36"/>
      <c r="AD160" s="39">
        <v>0.12959999999999999</v>
      </c>
      <c r="AE160" s="40" t="s">
        <v>194</v>
      </c>
      <c r="AF160" s="41">
        <v>0.12959999999999999</v>
      </c>
      <c r="AG160" s="40" t="s">
        <v>156</v>
      </c>
      <c r="AH160" s="41">
        <v>0.6</v>
      </c>
      <c r="AI160" s="42" t="s">
        <v>156</v>
      </c>
      <c r="AJ160" s="43" t="s">
        <v>124</v>
      </c>
      <c r="AK160" s="44"/>
      <c r="AL160" s="44"/>
      <c r="AM160" s="45"/>
    </row>
    <row r="161" spans="1:39" ht="219.75" customHeight="1" x14ac:dyDescent="0.25">
      <c r="A161" s="225"/>
      <c r="B161" s="265"/>
      <c r="C161" s="231"/>
      <c r="D161" s="231"/>
      <c r="E161" s="231"/>
      <c r="F161" s="231"/>
      <c r="G161" s="231"/>
      <c r="H161" s="231"/>
      <c r="I161" s="277"/>
      <c r="J161" s="269"/>
      <c r="K161" s="219"/>
      <c r="L161" s="294"/>
      <c r="M161" s="219">
        <v>0</v>
      </c>
      <c r="N161" s="269"/>
      <c r="O161" s="219"/>
      <c r="P161" s="222"/>
      <c r="Q161" s="33">
        <v>4</v>
      </c>
      <c r="R161" s="34" t="s">
        <v>391</v>
      </c>
      <c r="S161" s="35" t="s">
        <v>157</v>
      </c>
      <c r="T161" s="36" t="s">
        <v>119</v>
      </c>
      <c r="U161" s="36" t="s">
        <v>120</v>
      </c>
      <c r="V161" s="37" t="s">
        <v>161</v>
      </c>
      <c r="W161" s="36" t="s">
        <v>127</v>
      </c>
      <c r="X161" s="36" t="s">
        <v>122</v>
      </c>
      <c r="Y161" s="36" t="s">
        <v>123</v>
      </c>
      <c r="Z161" s="36"/>
      <c r="AA161" s="36"/>
      <c r="AB161" s="36"/>
      <c r="AC161" s="36"/>
      <c r="AD161" s="39">
        <v>7.7759999999999996E-2</v>
      </c>
      <c r="AE161" s="40" t="s">
        <v>194</v>
      </c>
      <c r="AF161" s="41">
        <v>7.7759999999999996E-2</v>
      </c>
      <c r="AG161" s="40" t="s">
        <v>156</v>
      </c>
      <c r="AH161" s="41">
        <v>0.6</v>
      </c>
      <c r="AI161" s="42" t="s">
        <v>156</v>
      </c>
      <c r="AJ161" s="43" t="s">
        <v>124</v>
      </c>
      <c r="AK161" s="44"/>
      <c r="AL161" s="44"/>
      <c r="AM161" s="45"/>
    </row>
    <row r="162" spans="1:39" ht="299.25" customHeight="1" x14ac:dyDescent="0.25">
      <c r="A162" s="225"/>
      <c r="B162" s="265"/>
      <c r="C162" s="231"/>
      <c r="D162" s="231"/>
      <c r="E162" s="231"/>
      <c r="F162" s="231"/>
      <c r="G162" s="231"/>
      <c r="H162" s="231"/>
      <c r="I162" s="277"/>
      <c r="J162" s="269"/>
      <c r="K162" s="219"/>
      <c r="L162" s="294"/>
      <c r="M162" s="219">
        <v>0</v>
      </c>
      <c r="N162" s="269"/>
      <c r="O162" s="219"/>
      <c r="P162" s="222"/>
      <c r="Q162" s="33">
        <v>5</v>
      </c>
      <c r="R162" s="34" t="s">
        <v>392</v>
      </c>
      <c r="S162" s="35" t="s">
        <v>157</v>
      </c>
      <c r="T162" s="36" t="s">
        <v>128</v>
      </c>
      <c r="U162" s="36" t="s">
        <v>120</v>
      </c>
      <c r="V162" s="37" t="s">
        <v>158</v>
      </c>
      <c r="W162" s="36" t="s">
        <v>127</v>
      </c>
      <c r="X162" s="36" t="s">
        <v>122</v>
      </c>
      <c r="Y162" s="36" t="s">
        <v>123</v>
      </c>
      <c r="Z162" s="36"/>
      <c r="AA162" s="36"/>
      <c r="AB162" s="36"/>
      <c r="AC162" s="36"/>
      <c r="AD162" s="39">
        <v>5.4431999999999994E-2</v>
      </c>
      <c r="AE162" s="40" t="s">
        <v>194</v>
      </c>
      <c r="AF162" s="41">
        <v>5.4431999999999994E-2</v>
      </c>
      <c r="AG162" s="40" t="s">
        <v>156</v>
      </c>
      <c r="AH162" s="41">
        <v>0.6</v>
      </c>
      <c r="AI162" s="42" t="s">
        <v>156</v>
      </c>
      <c r="AJ162" s="43" t="s">
        <v>124</v>
      </c>
      <c r="AK162" s="44"/>
      <c r="AL162" s="44"/>
      <c r="AM162" s="45"/>
    </row>
    <row r="163" spans="1:39" ht="151.5" customHeight="1" x14ac:dyDescent="0.25">
      <c r="A163" s="225"/>
      <c r="B163" s="272"/>
      <c r="C163" s="232"/>
      <c r="D163" s="232"/>
      <c r="E163" s="232"/>
      <c r="F163" s="232"/>
      <c r="G163" s="232"/>
      <c r="H163" s="232"/>
      <c r="I163" s="278"/>
      <c r="J163" s="280"/>
      <c r="K163" s="220"/>
      <c r="L163" s="295"/>
      <c r="M163" s="220">
        <v>0</v>
      </c>
      <c r="N163" s="280"/>
      <c r="O163" s="220"/>
      <c r="P163" s="298"/>
      <c r="Q163" s="33">
        <v>6</v>
      </c>
      <c r="R163" s="34"/>
      <c r="S163" s="35" t="s">
        <v>159</v>
      </c>
      <c r="T163" s="36"/>
      <c r="U163" s="36"/>
      <c r="V163" s="37" t="s">
        <v>159</v>
      </c>
      <c r="W163" s="36"/>
      <c r="X163" s="36"/>
      <c r="Y163" s="36"/>
      <c r="Z163" s="36"/>
      <c r="AA163" s="36"/>
      <c r="AB163" s="36"/>
      <c r="AC163" s="36"/>
      <c r="AD163" s="39" t="s">
        <v>159</v>
      </c>
      <c r="AE163" s="40" t="s">
        <v>159</v>
      </c>
      <c r="AF163" s="41" t="s">
        <v>159</v>
      </c>
      <c r="AG163" s="40" t="s">
        <v>159</v>
      </c>
      <c r="AH163" s="41" t="s">
        <v>159</v>
      </c>
      <c r="AI163" s="42" t="s">
        <v>159</v>
      </c>
      <c r="AJ163" s="43"/>
      <c r="AK163" s="44"/>
      <c r="AL163" s="44"/>
      <c r="AM163" s="45"/>
    </row>
    <row r="164" spans="1:39" ht="247.5" customHeight="1" x14ac:dyDescent="0.25">
      <c r="A164" s="225"/>
      <c r="B164" s="264">
        <v>28</v>
      </c>
      <c r="C164" s="230" t="s">
        <v>116</v>
      </c>
      <c r="D164" s="230" t="s">
        <v>591</v>
      </c>
      <c r="E164" s="230" t="s">
        <v>591</v>
      </c>
      <c r="F164" s="230" t="s">
        <v>393</v>
      </c>
      <c r="G164" s="230" t="s">
        <v>5</v>
      </c>
      <c r="H164" s="230" t="s">
        <v>190</v>
      </c>
      <c r="I164" s="305">
        <v>350</v>
      </c>
      <c r="J164" s="268" t="s">
        <v>155</v>
      </c>
      <c r="K164" s="218">
        <v>0.6</v>
      </c>
      <c r="L164" s="293" t="s">
        <v>118</v>
      </c>
      <c r="M164" s="218" t="s">
        <v>118</v>
      </c>
      <c r="N164" s="268" t="s">
        <v>156</v>
      </c>
      <c r="O164" s="218">
        <v>0.6</v>
      </c>
      <c r="P164" s="297" t="s">
        <v>156</v>
      </c>
      <c r="Q164" s="33">
        <v>1</v>
      </c>
      <c r="R164" s="34" t="s">
        <v>394</v>
      </c>
      <c r="S164" s="35" t="s">
        <v>157</v>
      </c>
      <c r="T164" s="36" t="s">
        <v>119</v>
      </c>
      <c r="U164" s="36" t="s">
        <v>120</v>
      </c>
      <c r="V164" s="37" t="s">
        <v>161</v>
      </c>
      <c r="W164" s="36" t="s">
        <v>127</v>
      </c>
      <c r="X164" s="36" t="s">
        <v>122</v>
      </c>
      <c r="Y164" s="36" t="s">
        <v>123</v>
      </c>
      <c r="Z164" s="36"/>
      <c r="AA164" s="36"/>
      <c r="AB164" s="36"/>
      <c r="AC164" s="36"/>
      <c r="AD164" s="39">
        <v>0.36</v>
      </c>
      <c r="AE164" s="40" t="s">
        <v>163</v>
      </c>
      <c r="AF164" s="41">
        <v>0.36</v>
      </c>
      <c r="AG164" s="40" t="s">
        <v>156</v>
      </c>
      <c r="AH164" s="41">
        <v>0.6</v>
      </c>
      <c r="AI164" s="42" t="s">
        <v>156</v>
      </c>
      <c r="AJ164" s="43" t="s">
        <v>124</v>
      </c>
      <c r="AK164" s="44"/>
      <c r="AL164" s="44"/>
      <c r="AM164" s="45"/>
    </row>
    <row r="165" spans="1:39" ht="408.75" customHeight="1" x14ac:dyDescent="0.25">
      <c r="A165" s="225"/>
      <c r="B165" s="265"/>
      <c r="C165" s="231"/>
      <c r="D165" s="231"/>
      <c r="E165" s="231"/>
      <c r="F165" s="231"/>
      <c r="G165" s="231"/>
      <c r="H165" s="231"/>
      <c r="I165" s="277"/>
      <c r="J165" s="269"/>
      <c r="K165" s="219"/>
      <c r="L165" s="294"/>
      <c r="M165" s="219">
        <v>0</v>
      </c>
      <c r="N165" s="269"/>
      <c r="O165" s="219"/>
      <c r="P165" s="222"/>
      <c r="Q165" s="33">
        <v>2</v>
      </c>
      <c r="R165" s="34" t="s">
        <v>395</v>
      </c>
      <c r="S165" s="35" t="s">
        <v>157</v>
      </c>
      <c r="T165" s="36" t="s">
        <v>119</v>
      </c>
      <c r="U165" s="36" t="s">
        <v>120</v>
      </c>
      <c r="V165" s="37" t="s">
        <v>161</v>
      </c>
      <c r="W165" s="36" t="s">
        <v>127</v>
      </c>
      <c r="X165" s="36" t="s">
        <v>122</v>
      </c>
      <c r="Y165" s="36" t="s">
        <v>123</v>
      </c>
      <c r="Z165" s="36"/>
      <c r="AA165" s="36"/>
      <c r="AB165" s="36"/>
      <c r="AC165" s="36"/>
      <c r="AD165" s="39">
        <v>0.216</v>
      </c>
      <c r="AE165" s="40" t="s">
        <v>163</v>
      </c>
      <c r="AF165" s="41">
        <v>0.216</v>
      </c>
      <c r="AG165" s="40" t="s">
        <v>156</v>
      </c>
      <c r="AH165" s="41">
        <v>0.6</v>
      </c>
      <c r="AI165" s="42" t="s">
        <v>156</v>
      </c>
      <c r="AJ165" s="43" t="s">
        <v>124</v>
      </c>
      <c r="AK165" s="44"/>
      <c r="AL165" s="44"/>
      <c r="AM165" s="45"/>
    </row>
    <row r="166" spans="1:39" ht="193.5" customHeight="1" x14ac:dyDescent="0.25">
      <c r="A166" s="225"/>
      <c r="B166" s="265"/>
      <c r="C166" s="231"/>
      <c r="D166" s="231"/>
      <c r="E166" s="231"/>
      <c r="F166" s="231"/>
      <c r="G166" s="231"/>
      <c r="H166" s="231"/>
      <c r="I166" s="277"/>
      <c r="J166" s="269"/>
      <c r="K166" s="219"/>
      <c r="L166" s="294"/>
      <c r="M166" s="219">
        <v>0</v>
      </c>
      <c r="N166" s="269"/>
      <c r="O166" s="219"/>
      <c r="P166" s="222"/>
      <c r="Q166" s="33">
        <v>3</v>
      </c>
      <c r="R166" s="34" t="s">
        <v>396</v>
      </c>
      <c r="S166" s="35" t="s">
        <v>157</v>
      </c>
      <c r="T166" s="36" t="s">
        <v>119</v>
      </c>
      <c r="U166" s="36" t="s">
        <v>120</v>
      </c>
      <c r="V166" s="37" t="s">
        <v>161</v>
      </c>
      <c r="W166" s="36" t="s">
        <v>127</v>
      </c>
      <c r="X166" s="36" t="s">
        <v>122</v>
      </c>
      <c r="Y166" s="36" t="s">
        <v>123</v>
      </c>
      <c r="Z166" s="36"/>
      <c r="AA166" s="36"/>
      <c r="AB166" s="36"/>
      <c r="AC166" s="36"/>
      <c r="AD166" s="39">
        <v>0.12959999999999999</v>
      </c>
      <c r="AE166" s="40" t="s">
        <v>194</v>
      </c>
      <c r="AF166" s="41">
        <v>0.12959999999999999</v>
      </c>
      <c r="AG166" s="40" t="s">
        <v>156</v>
      </c>
      <c r="AH166" s="41">
        <v>0.6</v>
      </c>
      <c r="AI166" s="42" t="s">
        <v>156</v>
      </c>
      <c r="AJ166" s="43" t="s">
        <v>124</v>
      </c>
      <c r="AK166" s="44"/>
      <c r="AL166" s="44"/>
      <c r="AM166" s="45"/>
    </row>
    <row r="167" spans="1:39" ht="72" customHeight="1" x14ac:dyDescent="0.25">
      <c r="A167" s="225"/>
      <c r="B167" s="265"/>
      <c r="C167" s="231"/>
      <c r="D167" s="231"/>
      <c r="E167" s="231"/>
      <c r="F167" s="231"/>
      <c r="G167" s="231"/>
      <c r="H167" s="231"/>
      <c r="I167" s="277"/>
      <c r="J167" s="269"/>
      <c r="K167" s="219"/>
      <c r="L167" s="294"/>
      <c r="M167" s="219"/>
      <c r="N167" s="269"/>
      <c r="O167" s="219"/>
      <c r="P167" s="222"/>
      <c r="Q167" s="33">
        <v>4</v>
      </c>
      <c r="R167" s="34"/>
      <c r="S167" s="35"/>
      <c r="T167" s="36"/>
      <c r="U167" s="36"/>
      <c r="V167" s="37"/>
      <c r="W167" s="36"/>
      <c r="X167" s="36"/>
      <c r="Y167" s="36"/>
      <c r="Z167" s="36"/>
      <c r="AA167" s="36"/>
      <c r="AB167" s="36"/>
      <c r="AC167" s="36"/>
      <c r="AD167" s="39"/>
      <c r="AE167" s="40"/>
      <c r="AF167" s="41"/>
      <c r="AG167" s="40"/>
      <c r="AH167" s="41"/>
      <c r="AI167" s="42"/>
      <c r="AJ167" s="43"/>
      <c r="AK167" s="44"/>
      <c r="AL167" s="44"/>
      <c r="AM167" s="45"/>
    </row>
    <row r="168" spans="1:39" ht="72" customHeight="1" x14ac:dyDescent="0.25">
      <c r="A168" s="225"/>
      <c r="B168" s="265"/>
      <c r="C168" s="231"/>
      <c r="D168" s="231"/>
      <c r="E168" s="231"/>
      <c r="F168" s="231"/>
      <c r="G168" s="231"/>
      <c r="H168" s="231"/>
      <c r="I168" s="277"/>
      <c r="J168" s="269"/>
      <c r="K168" s="219"/>
      <c r="L168" s="294"/>
      <c r="M168" s="219"/>
      <c r="N168" s="269"/>
      <c r="O168" s="219"/>
      <c r="P168" s="222"/>
      <c r="Q168" s="33">
        <v>5</v>
      </c>
      <c r="R168" s="34"/>
      <c r="S168" s="35"/>
      <c r="T168" s="36"/>
      <c r="U168" s="36"/>
      <c r="V168" s="37"/>
      <c r="W168" s="36"/>
      <c r="X168" s="36"/>
      <c r="Y168" s="36"/>
      <c r="Z168" s="36"/>
      <c r="AA168" s="36"/>
      <c r="AB168" s="36"/>
      <c r="AC168" s="36"/>
      <c r="AD168" s="39"/>
      <c r="AE168" s="40"/>
      <c r="AF168" s="41"/>
      <c r="AG168" s="40"/>
      <c r="AH168" s="41"/>
      <c r="AI168" s="42"/>
      <c r="AJ168" s="43"/>
      <c r="AK168" s="44"/>
      <c r="AL168" s="44"/>
      <c r="AM168" s="45"/>
    </row>
    <row r="169" spans="1:39" ht="72" customHeight="1" x14ac:dyDescent="0.25">
      <c r="A169" s="225"/>
      <c r="B169" s="265"/>
      <c r="C169" s="231"/>
      <c r="D169" s="231"/>
      <c r="E169" s="231"/>
      <c r="F169" s="231"/>
      <c r="G169" s="231"/>
      <c r="H169" s="231"/>
      <c r="I169" s="277"/>
      <c r="J169" s="269"/>
      <c r="K169" s="219"/>
      <c r="L169" s="294"/>
      <c r="M169" s="219">
        <v>0</v>
      </c>
      <c r="N169" s="269"/>
      <c r="O169" s="219"/>
      <c r="P169" s="222"/>
      <c r="Q169" s="33">
        <v>6</v>
      </c>
      <c r="R169" s="34"/>
      <c r="S169" s="35" t="s">
        <v>159</v>
      </c>
      <c r="T169" s="36"/>
      <c r="U169" s="36"/>
      <c r="V169" s="37" t="s">
        <v>159</v>
      </c>
      <c r="W169" s="36"/>
      <c r="X169" s="36"/>
      <c r="Y169" s="36"/>
      <c r="Z169" s="36"/>
      <c r="AA169" s="36"/>
      <c r="AB169" s="36"/>
      <c r="AC169" s="36"/>
      <c r="AD169" s="39" t="s">
        <v>159</v>
      </c>
      <c r="AE169" s="40" t="s">
        <v>159</v>
      </c>
      <c r="AF169" s="41" t="s">
        <v>159</v>
      </c>
      <c r="AG169" s="40" t="s">
        <v>159</v>
      </c>
      <c r="AH169" s="41" t="s">
        <v>159</v>
      </c>
      <c r="AI169" s="42" t="s">
        <v>159</v>
      </c>
      <c r="AJ169" s="43"/>
      <c r="AK169" s="44"/>
      <c r="AL169" s="44"/>
      <c r="AM169" s="45"/>
    </row>
    <row r="170" spans="1:39" ht="264.75" customHeight="1" x14ac:dyDescent="0.25">
      <c r="A170" s="225"/>
      <c r="B170" s="264">
        <v>29</v>
      </c>
      <c r="C170" s="230" t="s">
        <v>116</v>
      </c>
      <c r="D170" s="230" t="s">
        <v>207</v>
      </c>
      <c r="E170" s="336" t="s">
        <v>208</v>
      </c>
      <c r="F170" s="230" t="s">
        <v>349</v>
      </c>
      <c r="G170" s="230" t="s">
        <v>5</v>
      </c>
      <c r="H170" s="230" t="s">
        <v>190</v>
      </c>
      <c r="I170" s="305">
        <v>8000</v>
      </c>
      <c r="J170" s="268" t="s">
        <v>268</v>
      </c>
      <c r="K170" s="218">
        <v>1</v>
      </c>
      <c r="L170" s="293" t="s">
        <v>164</v>
      </c>
      <c r="M170" s="218" t="s">
        <v>164</v>
      </c>
      <c r="N170" s="268" t="s">
        <v>259</v>
      </c>
      <c r="O170" s="218">
        <v>0.2</v>
      </c>
      <c r="P170" s="297" t="s">
        <v>181</v>
      </c>
      <c r="Q170" s="33">
        <v>1</v>
      </c>
      <c r="R170" s="34" t="s">
        <v>397</v>
      </c>
      <c r="S170" s="35" t="s">
        <v>157</v>
      </c>
      <c r="T170" s="36" t="s">
        <v>119</v>
      </c>
      <c r="U170" s="36" t="s">
        <v>120</v>
      </c>
      <c r="V170" s="37" t="s">
        <v>161</v>
      </c>
      <c r="W170" s="36" t="s">
        <v>127</v>
      </c>
      <c r="X170" s="36" t="s">
        <v>122</v>
      </c>
      <c r="Y170" s="36" t="s">
        <v>123</v>
      </c>
      <c r="Z170" s="36"/>
      <c r="AA170" s="36"/>
      <c r="AB170" s="36"/>
      <c r="AC170" s="36"/>
      <c r="AD170" s="39">
        <v>0.6</v>
      </c>
      <c r="AE170" s="40" t="s">
        <v>155</v>
      </c>
      <c r="AF170" s="41">
        <v>0.6</v>
      </c>
      <c r="AG170" s="40" t="s">
        <v>259</v>
      </c>
      <c r="AH170" s="41">
        <v>0.2</v>
      </c>
      <c r="AI170" s="42" t="s">
        <v>156</v>
      </c>
      <c r="AJ170" s="43" t="s">
        <v>124</v>
      </c>
      <c r="AK170" s="44"/>
      <c r="AL170" s="44"/>
      <c r="AM170" s="45"/>
    </row>
    <row r="171" spans="1:39" ht="177.75" customHeight="1" x14ac:dyDescent="0.25">
      <c r="A171" s="225"/>
      <c r="B171" s="265"/>
      <c r="C171" s="231"/>
      <c r="D171" s="231"/>
      <c r="E171" s="231"/>
      <c r="F171" s="231"/>
      <c r="G171" s="231"/>
      <c r="H171" s="231"/>
      <c r="I171" s="277"/>
      <c r="J171" s="269"/>
      <c r="K171" s="219"/>
      <c r="L171" s="294"/>
      <c r="M171" s="219">
        <v>0</v>
      </c>
      <c r="N171" s="269"/>
      <c r="O171" s="219"/>
      <c r="P171" s="222"/>
      <c r="Q171" s="33">
        <v>2</v>
      </c>
      <c r="R171" s="34" t="s">
        <v>398</v>
      </c>
      <c r="S171" s="35" t="s">
        <v>157</v>
      </c>
      <c r="T171" s="36" t="s">
        <v>128</v>
      </c>
      <c r="U171" s="36" t="s">
        <v>120</v>
      </c>
      <c r="V171" s="37" t="s">
        <v>158</v>
      </c>
      <c r="W171" s="36" t="s">
        <v>127</v>
      </c>
      <c r="X171" s="36" t="s">
        <v>122</v>
      </c>
      <c r="Y171" s="36" t="s">
        <v>123</v>
      </c>
      <c r="Z171" s="36"/>
      <c r="AA171" s="36"/>
      <c r="AB171" s="36"/>
      <c r="AC171" s="36"/>
      <c r="AD171" s="39">
        <v>0.42</v>
      </c>
      <c r="AE171" s="40" t="s">
        <v>155</v>
      </c>
      <c r="AF171" s="41">
        <v>0.42</v>
      </c>
      <c r="AG171" s="40" t="s">
        <v>259</v>
      </c>
      <c r="AH171" s="41">
        <v>0.2</v>
      </c>
      <c r="AI171" s="42" t="s">
        <v>156</v>
      </c>
      <c r="AJ171" s="43" t="s">
        <v>124</v>
      </c>
      <c r="AK171" s="44"/>
      <c r="AL171" s="44"/>
      <c r="AM171" s="45"/>
    </row>
    <row r="172" spans="1:39" ht="207.75" customHeight="1" x14ac:dyDescent="0.25">
      <c r="A172" s="225"/>
      <c r="B172" s="265"/>
      <c r="C172" s="231"/>
      <c r="D172" s="231"/>
      <c r="E172" s="231"/>
      <c r="F172" s="231"/>
      <c r="G172" s="231"/>
      <c r="H172" s="231"/>
      <c r="I172" s="277"/>
      <c r="J172" s="269"/>
      <c r="K172" s="219"/>
      <c r="L172" s="294"/>
      <c r="M172" s="219"/>
      <c r="N172" s="269"/>
      <c r="O172" s="219"/>
      <c r="P172" s="222"/>
      <c r="Q172" s="33">
        <v>3</v>
      </c>
      <c r="R172" s="46" t="s">
        <v>348</v>
      </c>
      <c r="S172" s="35" t="s">
        <v>157</v>
      </c>
      <c r="T172" s="36" t="s">
        <v>119</v>
      </c>
      <c r="U172" s="36" t="s">
        <v>120</v>
      </c>
      <c r="V172" s="37" t="s">
        <v>161</v>
      </c>
      <c r="W172" s="36" t="s">
        <v>127</v>
      </c>
      <c r="X172" s="36" t="s">
        <v>122</v>
      </c>
      <c r="Y172" s="36" t="s">
        <v>123</v>
      </c>
      <c r="Z172" s="36"/>
      <c r="AA172" s="36"/>
      <c r="AB172" s="36"/>
      <c r="AC172" s="36"/>
      <c r="AD172" s="39">
        <v>0.252</v>
      </c>
      <c r="AE172" s="40" t="s">
        <v>163</v>
      </c>
      <c r="AF172" s="41">
        <v>0.252</v>
      </c>
      <c r="AG172" s="40" t="s">
        <v>259</v>
      </c>
      <c r="AH172" s="41">
        <v>0.2</v>
      </c>
      <c r="AI172" s="42" t="s">
        <v>271</v>
      </c>
      <c r="AJ172" s="43" t="s">
        <v>124</v>
      </c>
      <c r="AK172" s="44"/>
      <c r="AL172" s="44"/>
      <c r="AM172" s="45"/>
    </row>
    <row r="173" spans="1:39" ht="84" customHeight="1" x14ac:dyDescent="0.25">
      <c r="A173" s="225"/>
      <c r="B173" s="265"/>
      <c r="C173" s="231"/>
      <c r="D173" s="231"/>
      <c r="E173" s="231"/>
      <c r="F173" s="231"/>
      <c r="G173" s="231"/>
      <c r="H173" s="231"/>
      <c r="I173" s="277"/>
      <c r="J173" s="269"/>
      <c r="K173" s="219"/>
      <c r="L173" s="294"/>
      <c r="M173" s="219"/>
      <c r="N173" s="269"/>
      <c r="O173" s="219"/>
      <c r="P173" s="222"/>
      <c r="Q173" s="33">
        <v>4</v>
      </c>
      <c r="R173" s="46"/>
      <c r="S173" s="35"/>
      <c r="T173" s="36"/>
      <c r="U173" s="36"/>
      <c r="V173" s="37"/>
      <c r="W173" s="36"/>
      <c r="X173" s="36"/>
      <c r="Y173" s="36"/>
      <c r="Z173" s="36"/>
      <c r="AA173" s="36"/>
      <c r="AB173" s="36"/>
      <c r="AC173" s="36"/>
      <c r="AD173" s="39"/>
      <c r="AE173" s="40"/>
      <c r="AF173" s="41"/>
      <c r="AG173" s="40"/>
      <c r="AH173" s="41"/>
      <c r="AI173" s="42"/>
      <c r="AJ173" s="43"/>
      <c r="AK173" s="44"/>
      <c r="AL173" s="44"/>
      <c r="AM173" s="45"/>
    </row>
    <row r="174" spans="1:39" ht="84" customHeight="1" x14ac:dyDescent="0.25">
      <c r="A174" s="225"/>
      <c r="B174" s="265"/>
      <c r="C174" s="231"/>
      <c r="D174" s="231"/>
      <c r="E174" s="231"/>
      <c r="F174" s="231"/>
      <c r="G174" s="231"/>
      <c r="H174" s="231"/>
      <c r="I174" s="277"/>
      <c r="J174" s="269"/>
      <c r="K174" s="219"/>
      <c r="L174" s="294"/>
      <c r="M174" s="219"/>
      <c r="N174" s="269"/>
      <c r="O174" s="219"/>
      <c r="P174" s="222"/>
      <c r="Q174" s="33">
        <v>5</v>
      </c>
      <c r="R174" s="46"/>
      <c r="S174" s="35"/>
      <c r="T174" s="36"/>
      <c r="U174" s="36"/>
      <c r="V174" s="37"/>
      <c r="W174" s="36"/>
      <c r="X174" s="36"/>
      <c r="Y174" s="36"/>
      <c r="Z174" s="36"/>
      <c r="AA174" s="36"/>
      <c r="AB174" s="36"/>
      <c r="AC174" s="36"/>
      <c r="AD174" s="39"/>
      <c r="AE174" s="40"/>
      <c r="AF174" s="41"/>
      <c r="AG174" s="40"/>
      <c r="AH174" s="41"/>
      <c r="AI174" s="42"/>
      <c r="AJ174" s="43"/>
      <c r="AK174" s="44"/>
      <c r="AL174" s="44"/>
      <c r="AM174" s="45"/>
    </row>
    <row r="175" spans="1:39" ht="84" customHeight="1" x14ac:dyDescent="0.25">
      <c r="A175" s="225"/>
      <c r="B175" s="265"/>
      <c r="C175" s="231"/>
      <c r="D175" s="231"/>
      <c r="E175" s="231"/>
      <c r="F175" s="231"/>
      <c r="G175" s="231"/>
      <c r="H175" s="231"/>
      <c r="I175" s="277"/>
      <c r="J175" s="269"/>
      <c r="K175" s="219"/>
      <c r="L175" s="294"/>
      <c r="M175" s="219">
        <v>0</v>
      </c>
      <c r="N175" s="269"/>
      <c r="O175" s="219"/>
      <c r="P175" s="222"/>
      <c r="Q175" s="33">
        <v>6</v>
      </c>
      <c r="R175" s="46"/>
      <c r="S175" s="35"/>
      <c r="T175" s="36"/>
      <c r="U175" s="36"/>
      <c r="V175" s="37"/>
      <c r="W175" s="36"/>
      <c r="X175" s="36"/>
      <c r="Y175" s="36"/>
      <c r="Z175" s="36"/>
      <c r="AA175" s="36"/>
      <c r="AB175" s="36"/>
      <c r="AC175" s="36"/>
      <c r="AD175" s="39"/>
      <c r="AE175" s="40"/>
      <c r="AF175" s="41"/>
      <c r="AG175" s="40"/>
      <c r="AH175" s="41"/>
      <c r="AI175" s="42"/>
      <c r="AJ175" s="43"/>
      <c r="AK175" s="44"/>
      <c r="AL175" s="44"/>
      <c r="AM175" s="45"/>
    </row>
    <row r="176" spans="1:39" ht="344.25" customHeight="1" x14ac:dyDescent="0.25">
      <c r="A176" s="225"/>
      <c r="B176" s="264">
        <v>31</v>
      </c>
      <c r="C176" s="230" t="s">
        <v>116</v>
      </c>
      <c r="D176" s="336" t="s">
        <v>592</v>
      </c>
      <c r="E176" s="336" t="s">
        <v>593</v>
      </c>
      <c r="F176" s="230" t="s">
        <v>594</v>
      </c>
      <c r="G176" s="230" t="s">
        <v>5</v>
      </c>
      <c r="H176" s="230" t="s">
        <v>190</v>
      </c>
      <c r="I176" s="305">
        <v>2000</v>
      </c>
      <c r="J176" s="268" t="s">
        <v>184</v>
      </c>
      <c r="K176" s="218">
        <v>0.8</v>
      </c>
      <c r="L176" s="293" t="s">
        <v>164</v>
      </c>
      <c r="M176" s="218" t="s">
        <v>164</v>
      </c>
      <c r="N176" s="268" t="s">
        <v>259</v>
      </c>
      <c r="O176" s="218">
        <v>0.2</v>
      </c>
      <c r="P176" s="297" t="s">
        <v>156</v>
      </c>
      <c r="Q176" s="33">
        <v>1</v>
      </c>
      <c r="R176" s="34" t="s">
        <v>28</v>
      </c>
      <c r="S176" s="35" t="s">
        <v>157</v>
      </c>
      <c r="T176" s="36" t="s">
        <v>119</v>
      </c>
      <c r="U176" s="36" t="s">
        <v>120</v>
      </c>
      <c r="V176" s="37" t="s">
        <v>161</v>
      </c>
      <c r="W176" s="36"/>
      <c r="X176" s="36"/>
      <c r="Y176" s="36"/>
      <c r="Z176" s="36" t="s">
        <v>169</v>
      </c>
      <c r="AA176" s="36" t="s">
        <v>122</v>
      </c>
      <c r="AB176" s="36" t="s">
        <v>149</v>
      </c>
      <c r="AC176" s="36" t="s">
        <v>150</v>
      </c>
      <c r="AD176" s="39">
        <v>0.48</v>
      </c>
      <c r="AE176" s="40" t="s">
        <v>155</v>
      </c>
      <c r="AF176" s="41">
        <v>0.48</v>
      </c>
      <c r="AG176" s="40" t="s">
        <v>259</v>
      </c>
      <c r="AH176" s="41">
        <v>0.2</v>
      </c>
      <c r="AI176" s="42" t="s">
        <v>156</v>
      </c>
      <c r="AJ176" s="43" t="s">
        <v>124</v>
      </c>
      <c r="AK176" s="44"/>
      <c r="AL176" s="44"/>
      <c r="AM176" s="45"/>
    </row>
    <row r="177" spans="1:39" ht="198.75" customHeight="1" x14ac:dyDescent="0.25">
      <c r="A177" s="225"/>
      <c r="B177" s="265"/>
      <c r="C177" s="231"/>
      <c r="D177" s="231"/>
      <c r="E177" s="231"/>
      <c r="F177" s="231"/>
      <c r="G177" s="231"/>
      <c r="H177" s="231"/>
      <c r="I177" s="277"/>
      <c r="J177" s="269"/>
      <c r="K177" s="219"/>
      <c r="L177" s="294"/>
      <c r="M177" s="219">
        <v>0</v>
      </c>
      <c r="N177" s="269"/>
      <c r="O177" s="219"/>
      <c r="P177" s="222"/>
      <c r="Q177" s="33">
        <v>2</v>
      </c>
      <c r="R177" s="34" t="s">
        <v>399</v>
      </c>
      <c r="S177" s="35" t="s">
        <v>157</v>
      </c>
      <c r="T177" s="36" t="s">
        <v>119</v>
      </c>
      <c r="U177" s="36" t="s">
        <v>120</v>
      </c>
      <c r="V177" s="37" t="s">
        <v>161</v>
      </c>
      <c r="W177" s="36"/>
      <c r="X177" s="36"/>
      <c r="Y177" s="36"/>
      <c r="Z177" s="36" t="s">
        <v>169</v>
      </c>
      <c r="AA177" s="36" t="s">
        <v>122</v>
      </c>
      <c r="AB177" s="36" t="s">
        <v>149</v>
      </c>
      <c r="AC177" s="36" t="s">
        <v>150</v>
      </c>
      <c r="AD177" s="39">
        <v>0.28799999999999998</v>
      </c>
      <c r="AE177" s="40" t="s">
        <v>163</v>
      </c>
      <c r="AF177" s="41">
        <v>0.28799999999999998</v>
      </c>
      <c r="AG177" s="40" t="s">
        <v>259</v>
      </c>
      <c r="AH177" s="41">
        <v>0.2</v>
      </c>
      <c r="AI177" s="42" t="s">
        <v>271</v>
      </c>
      <c r="AJ177" s="43" t="s">
        <v>124</v>
      </c>
      <c r="AK177" s="44"/>
      <c r="AL177" s="44"/>
      <c r="AM177" s="45"/>
    </row>
    <row r="178" spans="1:39" ht="309" customHeight="1" x14ac:dyDescent="0.25">
      <c r="A178" s="225"/>
      <c r="B178" s="265"/>
      <c r="C178" s="231"/>
      <c r="D178" s="231"/>
      <c r="E178" s="231"/>
      <c r="F178" s="231"/>
      <c r="G178" s="231"/>
      <c r="H178" s="231"/>
      <c r="I178" s="277"/>
      <c r="J178" s="269"/>
      <c r="K178" s="219"/>
      <c r="L178" s="294"/>
      <c r="M178" s="219">
        <v>0</v>
      </c>
      <c r="N178" s="269"/>
      <c r="O178" s="219"/>
      <c r="P178" s="222"/>
      <c r="Q178" s="33">
        <v>3</v>
      </c>
      <c r="R178" s="34" t="s">
        <v>400</v>
      </c>
      <c r="S178" s="35" t="s">
        <v>157</v>
      </c>
      <c r="T178" s="36" t="s">
        <v>128</v>
      </c>
      <c r="U178" s="36" t="s">
        <v>120</v>
      </c>
      <c r="V178" s="37" t="s">
        <v>158</v>
      </c>
      <c r="W178" s="36"/>
      <c r="X178" s="36"/>
      <c r="Y178" s="36"/>
      <c r="Z178" s="36" t="s">
        <v>169</v>
      </c>
      <c r="AA178" s="36" t="s">
        <v>122</v>
      </c>
      <c r="AB178" s="36" t="s">
        <v>149</v>
      </c>
      <c r="AC178" s="36" t="s">
        <v>150</v>
      </c>
      <c r="AD178" s="39">
        <v>0.2016</v>
      </c>
      <c r="AE178" s="40" t="s">
        <v>163</v>
      </c>
      <c r="AF178" s="41">
        <v>0.2016</v>
      </c>
      <c r="AG178" s="40" t="s">
        <v>259</v>
      </c>
      <c r="AH178" s="41">
        <v>0.2</v>
      </c>
      <c r="AI178" s="42" t="s">
        <v>271</v>
      </c>
      <c r="AJ178" s="43" t="s">
        <v>124</v>
      </c>
      <c r="AK178" s="44"/>
      <c r="AL178" s="44"/>
      <c r="AM178" s="45"/>
    </row>
    <row r="179" spans="1:39" ht="267.75" customHeight="1" x14ac:dyDescent="0.25">
      <c r="A179" s="225"/>
      <c r="B179" s="265"/>
      <c r="C179" s="231"/>
      <c r="D179" s="231"/>
      <c r="E179" s="231"/>
      <c r="F179" s="231"/>
      <c r="G179" s="231"/>
      <c r="H179" s="231"/>
      <c r="I179" s="277"/>
      <c r="J179" s="269"/>
      <c r="K179" s="219"/>
      <c r="L179" s="294"/>
      <c r="M179" s="219"/>
      <c r="N179" s="269"/>
      <c r="O179" s="219"/>
      <c r="P179" s="222"/>
      <c r="Q179" s="33">
        <v>4</v>
      </c>
      <c r="R179" s="34" t="s">
        <v>595</v>
      </c>
      <c r="S179" s="35" t="s">
        <v>85</v>
      </c>
      <c r="T179" s="36" t="s">
        <v>182</v>
      </c>
      <c r="U179" s="36" t="s">
        <v>120</v>
      </c>
      <c r="V179" s="37" t="s">
        <v>183</v>
      </c>
      <c r="W179" s="36"/>
      <c r="X179" s="36"/>
      <c r="Y179" s="36"/>
      <c r="Z179" s="36" t="s">
        <v>169</v>
      </c>
      <c r="AA179" s="36" t="s">
        <v>122</v>
      </c>
      <c r="AB179" s="36" t="s">
        <v>149</v>
      </c>
      <c r="AC179" s="36" t="s">
        <v>150</v>
      </c>
      <c r="AD179" s="39">
        <v>0.28799999999999998</v>
      </c>
      <c r="AE179" s="40" t="s">
        <v>163</v>
      </c>
      <c r="AF179" s="41">
        <v>0.28799999999999998</v>
      </c>
      <c r="AG179" s="40" t="s">
        <v>160</v>
      </c>
      <c r="AH179" s="41">
        <v>0.30000000000000004</v>
      </c>
      <c r="AI179" s="42" t="s">
        <v>156</v>
      </c>
      <c r="AJ179" s="43"/>
      <c r="AK179" s="44"/>
      <c r="AL179" s="44"/>
      <c r="AM179" s="45"/>
    </row>
    <row r="180" spans="1:39" ht="75.75" customHeight="1" x14ac:dyDescent="0.25">
      <c r="A180" s="225"/>
      <c r="B180" s="265"/>
      <c r="C180" s="231"/>
      <c r="D180" s="231"/>
      <c r="E180" s="231"/>
      <c r="F180" s="231"/>
      <c r="G180" s="231"/>
      <c r="H180" s="231"/>
      <c r="I180" s="277"/>
      <c r="J180" s="269"/>
      <c r="K180" s="219"/>
      <c r="L180" s="294"/>
      <c r="M180" s="219"/>
      <c r="N180" s="269"/>
      <c r="O180" s="219"/>
      <c r="P180" s="222"/>
      <c r="Q180" s="33">
        <v>5</v>
      </c>
      <c r="R180" s="34"/>
      <c r="S180" s="35"/>
      <c r="T180" s="36"/>
      <c r="U180" s="36"/>
      <c r="V180" s="37"/>
      <c r="W180" s="36"/>
      <c r="X180" s="36"/>
      <c r="Y180" s="36"/>
      <c r="Z180" s="36"/>
      <c r="AA180" s="36"/>
      <c r="AB180" s="36"/>
      <c r="AC180" s="36"/>
      <c r="AD180" s="39"/>
      <c r="AE180" s="40"/>
      <c r="AF180" s="41"/>
      <c r="AG180" s="40"/>
      <c r="AH180" s="41"/>
      <c r="AI180" s="42"/>
      <c r="AJ180" s="43"/>
      <c r="AK180" s="44"/>
      <c r="AL180" s="44"/>
      <c r="AM180" s="45"/>
    </row>
    <row r="181" spans="1:39" ht="75.75" customHeight="1" x14ac:dyDescent="0.25">
      <c r="A181" s="225"/>
      <c r="B181" s="265"/>
      <c r="C181" s="231"/>
      <c r="D181" s="231"/>
      <c r="E181" s="231"/>
      <c r="F181" s="231"/>
      <c r="G181" s="231"/>
      <c r="H181" s="231"/>
      <c r="I181" s="277"/>
      <c r="J181" s="269"/>
      <c r="K181" s="219"/>
      <c r="L181" s="294"/>
      <c r="M181" s="219">
        <v>0</v>
      </c>
      <c r="N181" s="269"/>
      <c r="O181" s="219"/>
      <c r="P181" s="222"/>
      <c r="Q181" s="33">
        <v>6</v>
      </c>
      <c r="R181" s="34"/>
      <c r="S181" s="35" t="s">
        <v>159</v>
      </c>
      <c r="T181" s="36"/>
      <c r="U181" s="36"/>
      <c r="V181" s="37" t="s">
        <v>159</v>
      </c>
      <c r="W181" s="36"/>
      <c r="X181" s="36"/>
      <c r="Y181" s="36"/>
      <c r="Z181" s="36"/>
      <c r="AA181" s="36"/>
      <c r="AB181" s="36"/>
      <c r="AC181" s="36"/>
      <c r="AD181" s="39" t="s">
        <v>159</v>
      </c>
      <c r="AE181" s="40" t="s">
        <v>159</v>
      </c>
      <c r="AF181" s="41" t="s">
        <v>159</v>
      </c>
      <c r="AG181" s="40" t="s">
        <v>159</v>
      </c>
      <c r="AH181" s="41" t="s">
        <v>159</v>
      </c>
      <c r="AI181" s="42" t="s">
        <v>159</v>
      </c>
      <c r="AJ181" s="43"/>
      <c r="AK181" s="44"/>
      <c r="AL181" s="44"/>
      <c r="AM181" s="45"/>
    </row>
    <row r="182" spans="1:39" ht="204" customHeight="1" x14ac:dyDescent="0.25">
      <c r="A182" s="225"/>
      <c r="B182" s="264">
        <v>32</v>
      </c>
      <c r="C182" s="230" t="s">
        <v>116</v>
      </c>
      <c r="D182" s="336" t="s">
        <v>209</v>
      </c>
      <c r="E182" s="336" t="s">
        <v>309</v>
      </c>
      <c r="F182" s="230" t="s">
        <v>27</v>
      </c>
      <c r="G182" s="230" t="s">
        <v>15</v>
      </c>
      <c r="H182" s="230" t="s">
        <v>200</v>
      </c>
      <c r="I182" s="305">
        <v>200</v>
      </c>
      <c r="J182" s="268" t="s">
        <v>155</v>
      </c>
      <c r="K182" s="218">
        <v>0.6</v>
      </c>
      <c r="L182" s="293" t="s">
        <v>118</v>
      </c>
      <c r="M182" s="218" t="s">
        <v>118</v>
      </c>
      <c r="N182" s="268" t="s">
        <v>156</v>
      </c>
      <c r="O182" s="218">
        <v>0.6</v>
      </c>
      <c r="P182" s="297" t="s">
        <v>156</v>
      </c>
      <c r="Q182" s="33">
        <v>1</v>
      </c>
      <c r="R182" s="34" t="s">
        <v>29</v>
      </c>
      <c r="S182" s="35" t="s">
        <v>157</v>
      </c>
      <c r="T182" s="36" t="s">
        <v>119</v>
      </c>
      <c r="U182" s="36" t="s">
        <v>120</v>
      </c>
      <c r="V182" s="37" t="s">
        <v>161</v>
      </c>
      <c r="W182" s="36" t="s">
        <v>127</v>
      </c>
      <c r="X182" s="36" t="s">
        <v>122</v>
      </c>
      <c r="Y182" s="36" t="s">
        <v>123</v>
      </c>
      <c r="Z182" s="36"/>
      <c r="AA182" s="36"/>
      <c r="AB182" s="36"/>
      <c r="AC182" s="36"/>
      <c r="AD182" s="39">
        <v>0.36</v>
      </c>
      <c r="AE182" s="40" t="s">
        <v>163</v>
      </c>
      <c r="AF182" s="41">
        <v>0.36</v>
      </c>
      <c r="AG182" s="40" t="s">
        <v>156</v>
      </c>
      <c r="AH182" s="41">
        <v>0.6</v>
      </c>
      <c r="AI182" s="42" t="s">
        <v>156</v>
      </c>
      <c r="AJ182" s="43" t="s">
        <v>131</v>
      </c>
      <c r="AK182" s="119" t="s">
        <v>210</v>
      </c>
      <c r="AL182" s="119" t="s">
        <v>211</v>
      </c>
      <c r="AM182" s="45">
        <v>45758</v>
      </c>
    </row>
    <row r="183" spans="1:39" ht="151.5" customHeight="1" x14ac:dyDescent="0.25">
      <c r="A183" s="225"/>
      <c r="B183" s="265"/>
      <c r="C183" s="231"/>
      <c r="D183" s="231"/>
      <c r="E183" s="231"/>
      <c r="F183" s="231"/>
      <c r="G183" s="231"/>
      <c r="H183" s="231"/>
      <c r="I183" s="277"/>
      <c r="J183" s="269"/>
      <c r="K183" s="219"/>
      <c r="L183" s="294"/>
      <c r="M183" s="219">
        <v>0</v>
      </c>
      <c r="N183" s="269"/>
      <c r="O183" s="219"/>
      <c r="P183" s="222"/>
      <c r="Q183" s="33">
        <v>2</v>
      </c>
      <c r="R183" s="34" t="s">
        <v>401</v>
      </c>
      <c r="S183" s="35" t="s">
        <v>157</v>
      </c>
      <c r="T183" s="36" t="s">
        <v>128</v>
      </c>
      <c r="U183" s="36" t="s">
        <v>120</v>
      </c>
      <c r="V183" s="37" t="s">
        <v>158</v>
      </c>
      <c r="W183" s="36" t="s">
        <v>127</v>
      </c>
      <c r="X183" s="36" t="s">
        <v>122</v>
      </c>
      <c r="Y183" s="36" t="s">
        <v>123</v>
      </c>
      <c r="Z183" s="36"/>
      <c r="AA183" s="36"/>
      <c r="AB183" s="36"/>
      <c r="AC183" s="36"/>
      <c r="AD183" s="39">
        <v>0.252</v>
      </c>
      <c r="AE183" s="40" t="s">
        <v>163</v>
      </c>
      <c r="AF183" s="41">
        <v>0.252</v>
      </c>
      <c r="AG183" s="40" t="s">
        <v>156</v>
      </c>
      <c r="AH183" s="41">
        <v>0.6</v>
      </c>
      <c r="AI183" s="42" t="s">
        <v>156</v>
      </c>
      <c r="AJ183" s="43"/>
      <c r="AK183" s="44"/>
      <c r="AL183" s="44"/>
      <c r="AM183" s="45"/>
    </row>
    <row r="184" spans="1:39" ht="200.25" customHeight="1" x14ac:dyDescent="0.25">
      <c r="A184" s="225"/>
      <c r="B184" s="265"/>
      <c r="C184" s="231"/>
      <c r="D184" s="231"/>
      <c r="E184" s="231"/>
      <c r="F184" s="231"/>
      <c r="G184" s="231"/>
      <c r="H184" s="231"/>
      <c r="I184" s="277"/>
      <c r="J184" s="269"/>
      <c r="K184" s="219"/>
      <c r="L184" s="294"/>
      <c r="M184" s="219">
        <v>0</v>
      </c>
      <c r="N184" s="269"/>
      <c r="O184" s="219"/>
      <c r="P184" s="222"/>
      <c r="Q184" s="33">
        <v>3</v>
      </c>
      <c r="R184" s="34" t="s">
        <v>402</v>
      </c>
      <c r="S184" s="35" t="s">
        <v>157</v>
      </c>
      <c r="T184" s="36" t="s">
        <v>119</v>
      </c>
      <c r="U184" s="36" t="s">
        <v>120</v>
      </c>
      <c r="V184" s="37" t="s">
        <v>161</v>
      </c>
      <c r="W184" s="36" t="s">
        <v>127</v>
      </c>
      <c r="X184" s="36" t="s">
        <v>122</v>
      </c>
      <c r="Y184" s="36" t="s">
        <v>123</v>
      </c>
      <c r="Z184" s="36"/>
      <c r="AA184" s="36"/>
      <c r="AB184" s="36"/>
      <c r="AC184" s="36"/>
      <c r="AD184" s="39">
        <v>0.1512</v>
      </c>
      <c r="AE184" s="40" t="s">
        <v>194</v>
      </c>
      <c r="AF184" s="41">
        <v>0.1512</v>
      </c>
      <c r="AG184" s="40" t="s">
        <v>156</v>
      </c>
      <c r="AH184" s="41">
        <v>0.6</v>
      </c>
      <c r="AI184" s="42" t="s">
        <v>156</v>
      </c>
      <c r="AJ184" s="43"/>
      <c r="AK184" s="44"/>
      <c r="AL184" s="44"/>
      <c r="AM184" s="45"/>
    </row>
    <row r="185" spans="1:39" ht="172.5" customHeight="1" x14ac:dyDescent="0.25">
      <c r="A185" s="225"/>
      <c r="B185" s="265"/>
      <c r="C185" s="231"/>
      <c r="D185" s="231"/>
      <c r="E185" s="231"/>
      <c r="F185" s="231"/>
      <c r="G185" s="231"/>
      <c r="H185" s="231"/>
      <c r="I185" s="277"/>
      <c r="J185" s="269"/>
      <c r="K185" s="219"/>
      <c r="L185" s="294"/>
      <c r="M185" s="219">
        <v>0</v>
      </c>
      <c r="N185" s="269"/>
      <c r="O185" s="219"/>
      <c r="P185" s="222"/>
      <c r="Q185" s="33">
        <v>4</v>
      </c>
      <c r="R185" s="34" t="s">
        <v>403</v>
      </c>
      <c r="S185" s="35" t="s">
        <v>157</v>
      </c>
      <c r="T185" s="36" t="s">
        <v>128</v>
      </c>
      <c r="U185" s="36" t="s">
        <v>120</v>
      </c>
      <c r="V185" s="37" t="s">
        <v>158</v>
      </c>
      <c r="W185" s="36" t="s">
        <v>127</v>
      </c>
      <c r="X185" s="36" t="s">
        <v>122</v>
      </c>
      <c r="Y185" s="36" t="s">
        <v>123</v>
      </c>
      <c r="Z185" s="36"/>
      <c r="AA185" s="36"/>
      <c r="AB185" s="36"/>
      <c r="AC185" s="36"/>
      <c r="AD185" s="39">
        <v>0.10584</v>
      </c>
      <c r="AE185" s="40" t="s">
        <v>194</v>
      </c>
      <c r="AF185" s="41">
        <v>0.10584</v>
      </c>
      <c r="AG185" s="40" t="s">
        <v>156</v>
      </c>
      <c r="AH185" s="41">
        <v>0.6</v>
      </c>
      <c r="AI185" s="42" t="s">
        <v>156</v>
      </c>
      <c r="AJ185" s="43"/>
      <c r="AK185" s="44"/>
      <c r="AL185" s="44"/>
      <c r="AM185" s="45"/>
    </row>
    <row r="186" spans="1:39" ht="85.5" customHeight="1" x14ac:dyDescent="0.25">
      <c r="A186" s="225"/>
      <c r="B186" s="265"/>
      <c r="C186" s="231"/>
      <c r="D186" s="231"/>
      <c r="E186" s="231"/>
      <c r="F186" s="231"/>
      <c r="G186" s="231"/>
      <c r="H186" s="231"/>
      <c r="I186" s="277"/>
      <c r="J186" s="269"/>
      <c r="K186" s="219"/>
      <c r="L186" s="294"/>
      <c r="M186" s="219"/>
      <c r="N186" s="269"/>
      <c r="O186" s="219"/>
      <c r="P186" s="222"/>
      <c r="Q186" s="60">
        <v>5</v>
      </c>
      <c r="R186" s="61"/>
      <c r="S186" s="62"/>
      <c r="T186" s="43"/>
      <c r="U186" s="43"/>
      <c r="V186" s="41"/>
      <c r="W186" s="43"/>
      <c r="X186" s="43"/>
      <c r="Y186" s="43"/>
      <c r="Z186" s="43"/>
      <c r="AA186" s="43"/>
      <c r="AB186" s="43"/>
      <c r="AC186" s="43"/>
      <c r="AD186" s="63"/>
      <c r="AE186" s="64"/>
      <c r="AF186" s="41"/>
      <c r="AG186" s="64"/>
      <c r="AH186" s="41"/>
      <c r="AI186" s="65"/>
      <c r="AJ186" s="43"/>
      <c r="AK186" s="66"/>
      <c r="AL186" s="66"/>
      <c r="AM186" s="120"/>
    </row>
    <row r="187" spans="1:39" ht="85.5" customHeight="1" thickBot="1" x14ac:dyDescent="0.3">
      <c r="A187" s="226"/>
      <c r="B187" s="266"/>
      <c r="C187" s="236"/>
      <c r="D187" s="236"/>
      <c r="E187" s="236"/>
      <c r="F187" s="236"/>
      <c r="G187" s="236"/>
      <c r="H187" s="236"/>
      <c r="I187" s="317"/>
      <c r="J187" s="270"/>
      <c r="K187" s="254"/>
      <c r="L187" s="302"/>
      <c r="M187" s="254">
        <v>0</v>
      </c>
      <c r="N187" s="270"/>
      <c r="O187" s="254"/>
      <c r="P187" s="223"/>
      <c r="Q187" s="50">
        <v>6</v>
      </c>
      <c r="R187" s="51"/>
      <c r="S187" s="52" t="s">
        <v>159</v>
      </c>
      <c r="T187" s="53"/>
      <c r="U187" s="53"/>
      <c r="V187" s="54" t="s">
        <v>159</v>
      </c>
      <c r="W187" s="53"/>
      <c r="X187" s="53"/>
      <c r="Y187" s="53"/>
      <c r="Z187" s="53"/>
      <c r="AA187" s="53"/>
      <c r="AB187" s="53"/>
      <c r="AC187" s="53"/>
      <c r="AD187" s="55" t="s">
        <v>159</v>
      </c>
      <c r="AE187" s="56" t="s">
        <v>159</v>
      </c>
      <c r="AF187" s="54" t="s">
        <v>159</v>
      </c>
      <c r="AG187" s="56" t="s">
        <v>159</v>
      </c>
      <c r="AH187" s="54" t="s">
        <v>159</v>
      </c>
      <c r="AI187" s="57" t="s">
        <v>159</v>
      </c>
      <c r="AJ187" s="53"/>
      <c r="AK187" s="58"/>
      <c r="AL187" s="58"/>
      <c r="AM187" s="59"/>
    </row>
    <row r="188" spans="1:39" ht="306" customHeight="1" x14ac:dyDescent="0.25">
      <c r="A188" s="224" t="s">
        <v>35</v>
      </c>
      <c r="B188" s="271">
        <v>33</v>
      </c>
      <c r="C188" s="262" t="s">
        <v>167</v>
      </c>
      <c r="D188" s="262" t="s">
        <v>212</v>
      </c>
      <c r="E188" s="262" t="s">
        <v>213</v>
      </c>
      <c r="F188" s="262" t="s">
        <v>273</v>
      </c>
      <c r="G188" s="262" t="s">
        <v>5</v>
      </c>
      <c r="H188" s="262" t="s">
        <v>190</v>
      </c>
      <c r="I188" s="276">
        <v>400</v>
      </c>
      <c r="J188" s="304" t="s">
        <v>155</v>
      </c>
      <c r="K188" s="303">
        <v>0.6</v>
      </c>
      <c r="L188" s="309" t="s">
        <v>141</v>
      </c>
      <c r="M188" s="303" t="s">
        <v>141</v>
      </c>
      <c r="N188" s="304" t="s">
        <v>269</v>
      </c>
      <c r="O188" s="303">
        <v>1</v>
      </c>
      <c r="P188" s="221" t="s">
        <v>270</v>
      </c>
      <c r="Q188" s="20">
        <v>1</v>
      </c>
      <c r="R188" s="121" t="s">
        <v>31</v>
      </c>
      <c r="S188" s="22" t="s">
        <v>157</v>
      </c>
      <c r="T188" s="23" t="s">
        <v>128</v>
      </c>
      <c r="U188" s="23" t="s">
        <v>120</v>
      </c>
      <c r="V188" s="24">
        <v>0.3</v>
      </c>
      <c r="W188" s="23" t="s">
        <v>127</v>
      </c>
      <c r="X188" s="23" t="s">
        <v>122</v>
      </c>
      <c r="Y188" s="23" t="s">
        <v>123</v>
      </c>
      <c r="Z188" s="23"/>
      <c r="AA188" s="23"/>
      <c r="AB188" s="23"/>
      <c r="AC188" s="23"/>
      <c r="AD188" s="26">
        <v>0.42</v>
      </c>
      <c r="AE188" s="27" t="s">
        <v>155</v>
      </c>
      <c r="AF188" s="28">
        <v>0.42</v>
      </c>
      <c r="AG188" s="27" t="s">
        <v>269</v>
      </c>
      <c r="AH188" s="28">
        <v>1</v>
      </c>
      <c r="AI188" s="29" t="s">
        <v>270</v>
      </c>
      <c r="AJ188" s="30" t="s">
        <v>131</v>
      </c>
      <c r="AK188" s="31" t="s">
        <v>214</v>
      </c>
      <c r="AL188" s="31" t="s">
        <v>215</v>
      </c>
      <c r="AM188" s="68" t="s">
        <v>373</v>
      </c>
    </row>
    <row r="189" spans="1:39" ht="409.5" customHeight="1" x14ac:dyDescent="0.25">
      <c r="A189" s="225"/>
      <c r="B189" s="265"/>
      <c r="C189" s="231"/>
      <c r="D189" s="231"/>
      <c r="E189" s="231"/>
      <c r="F189" s="231"/>
      <c r="G189" s="231"/>
      <c r="H189" s="231"/>
      <c r="I189" s="277"/>
      <c r="J189" s="269"/>
      <c r="K189" s="219"/>
      <c r="L189" s="294"/>
      <c r="M189" s="219"/>
      <c r="N189" s="269"/>
      <c r="O189" s="219"/>
      <c r="P189" s="222"/>
      <c r="Q189" s="33">
        <v>2</v>
      </c>
      <c r="R189" s="122" t="s">
        <v>32</v>
      </c>
      <c r="S189" s="35" t="s">
        <v>157</v>
      </c>
      <c r="T189" s="36" t="s">
        <v>128</v>
      </c>
      <c r="U189" s="36" t="s">
        <v>120</v>
      </c>
      <c r="V189" s="37" t="s">
        <v>158</v>
      </c>
      <c r="W189" s="36" t="s">
        <v>127</v>
      </c>
      <c r="X189" s="36" t="s">
        <v>122</v>
      </c>
      <c r="Y189" s="36" t="s">
        <v>123</v>
      </c>
      <c r="Z189" s="36"/>
      <c r="AA189" s="36"/>
      <c r="AB189" s="36"/>
      <c r="AC189" s="36"/>
      <c r="AD189" s="39">
        <v>0</v>
      </c>
      <c r="AE189" s="40" t="s">
        <v>194</v>
      </c>
      <c r="AF189" s="41">
        <v>0</v>
      </c>
      <c r="AG189" s="40" t="s">
        <v>259</v>
      </c>
      <c r="AH189" s="41">
        <v>0</v>
      </c>
      <c r="AI189" s="42" t="s">
        <v>271</v>
      </c>
      <c r="AJ189" s="43" t="s">
        <v>131</v>
      </c>
      <c r="AK189" s="44" t="s">
        <v>216</v>
      </c>
      <c r="AL189" s="44" t="s">
        <v>217</v>
      </c>
      <c r="AM189" s="48" t="s">
        <v>373</v>
      </c>
    </row>
    <row r="190" spans="1:39" ht="338.25" customHeight="1" x14ac:dyDescent="0.25">
      <c r="A190" s="225"/>
      <c r="B190" s="265"/>
      <c r="C190" s="231"/>
      <c r="D190" s="231"/>
      <c r="E190" s="231"/>
      <c r="F190" s="231"/>
      <c r="G190" s="231"/>
      <c r="H190" s="231"/>
      <c r="I190" s="277"/>
      <c r="J190" s="269"/>
      <c r="K190" s="219"/>
      <c r="L190" s="294"/>
      <c r="M190" s="219">
        <v>0</v>
      </c>
      <c r="N190" s="269"/>
      <c r="O190" s="219"/>
      <c r="P190" s="222"/>
      <c r="Q190" s="33">
        <v>3</v>
      </c>
      <c r="R190" s="123" t="s">
        <v>405</v>
      </c>
      <c r="S190" s="35" t="s">
        <v>157</v>
      </c>
      <c r="T190" s="36" t="s">
        <v>128</v>
      </c>
      <c r="U190" s="36" t="s">
        <v>120</v>
      </c>
      <c r="V190" s="37" t="s">
        <v>158</v>
      </c>
      <c r="W190" s="36" t="s">
        <v>127</v>
      </c>
      <c r="X190" s="36" t="s">
        <v>122</v>
      </c>
      <c r="Y190" s="36" t="s">
        <v>123</v>
      </c>
      <c r="Z190" s="36"/>
      <c r="AA190" s="36"/>
      <c r="AB190" s="36"/>
      <c r="AC190" s="36"/>
      <c r="AD190" s="39">
        <v>0.29399999999999998</v>
      </c>
      <c r="AE190" s="40" t="s">
        <v>163</v>
      </c>
      <c r="AF190" s="41">
        <v>0.29399999999999998</v>
      </c>
      <c r="AG190" s="40" t="s">
        <v>269</v>
      </c>
      <c r="AH190" s="41">
        <v>1</v>
      </c>
      <c r="AI190" s="42" t="s">
        <v>270</v>
      </c>
      <c r="AJ190" s="43"/>
      <c r="AK190" s="44"/>
      <c r="AL190" s="44"/>
      <c r="AM190" s="45"/>
    </row>
    <row r="191" spans="1:39" ht="182.25" customHeight="1" x14ac:dyDescent="0.25">
      <c r="A191" s="225"/>
      <c r="B191" s="265"/>
      <c r="C191" s="231"/>
      <c r="D191" s="231"/>
      <c r="E191" s="231"/>
      <c r="F191" s="231"/>
      <c r="G191" s="231"/>
      <c r="H191" s="231"/>
      <c r="I191" s="277"/>
      <c r="J191" s="269"/>
      <c r="K191" s="219"/>
      <c r="L191" s="294"/>
      <c r="M191" s="219">
        <v>0</v>
      </c>
      <c r="N191" s="269"/>
      <c r="O191" s="219"/>
      <c r="P191" s="222"/>
      <c r="Q191" s="33">
        <v>4</v>
      </c>
      <c r="R191" s="44"/>
      <c r="S191" s="35"/>
      <c r="T191" s="36"/>
      <c r="U191" s="36"/>
      <c r="V191" s="37"/>
      <c r="W191" s="36"/>
      <c r="X191" s="36"/>
      <c r="Y191" s="36"/>
      <c r="Z191" s="36"/>
      <c r="AA191" s="36"/>
      <c r="AB191" s="36"/>
      <c r="AC191" s="36"/>
      <c r="AD191" s="39"/>
      <c r="AE191" s="40"/>
      <c r="AF191" s="41"/>
      <c r="AG191" s="40"/>
      <c r="AH191" s="41"/>
      <c r="AI191" s="42"/>
      <c r="AJ191" s="43"/>
      <c r="AK191" s="44"/>
      <c r="AL191" s="44"/>
      <c r="AM191" s="45"/>
    </row>
    <row r="192" spans="1:39" ht="83.25" customHeight="1" x14ac:dyDescent="0.25">
      <c r="A192" s="225"/>
      <c r="B192" s="265"/>
      <c r="C192" s="231"/>
      <c r="D192" s="231"/>
      <c r="E192" s="231"/>
      <c r="F192" s="231"/>
      <c r="G192" s="231"/>
      <c r="H192" s="231"/>
      <c r="I192" s="277"/>
      <c r="J192" s="269"/>
      <c r="K192" s="219"/>
      <c r="L192" s="294"/>
      <c r="M192" s="219">
        <v>0</v>
      </c>
      <c r="N192" s="269"/>
      <c r="O192" s="219"/>
      <c r="P192" s="222"/>
      <c r="Q192" s="33">
        <v>5</v>
      </c>
      <c r="R192" s="34"/>
      <c r="S192" s="35" t="s">
        <v>159</v>
      </c>
      <c r="T192" s="36"/>
      <c r="U192" s="36"/>
      <c r="V192" s="37" t="s">
        <v>159</v>
      </c>
      <c r="W192" s="36"/>
      <c r="X192" s="36"/>
      <c r="Y192" s="36"/>
      <c r="Z192" s="36"/>
      <c r="AA192" s="36"/>
      <c r="AB192" s="36"/>
      <c r="AC192" s="36"/>
      <c r="AD192" s="39" t="s">
        <v>159</v>
      </c>
      <c r="AE192" s="40" t="s">
        <v>159</v>
      </c>
      <c r="AF192" s="41" t="s">
        <v>159</v>
      </c>
      <c r="AG192" s="40" t="s">
        <v>159</v>
      </c>
      <c r="AH192" s="41" t="s">
        <v>159</v>
      </c>
      <c r="AI192" s="42" t="s">
        <v>159</v>
      </c>
      <c r="AJ192" s="43"/>
      <c r="AK192" s="44"/>
      <c r="AL192" s="44"/>
      <c r="AM192" s="45"/>
    </row>
    <row r="193" spans="1:39" ht="83.25" customHeight="1" x14ac:dyDescent="0.25">
      <c r="A193" s="225"/>
      <c r="B193" s="265"/>
      <c r="C193" s="231"/>
      <c r="D193" s="231"/>
      <c r="E193" s="231"/>
      <c r="F193" s="231"/>
      <c r="G193" s="231"/>
      <c r="H193" s="231"/>
      <c r="I193" s="277"/>
      <c r="J193" s="269"/>
      <c r="K193" s="219"/>
      <c r="L193" s="294"/>
      <c r="M193" s="219">
        <v>0</v>
      </c>
      <c r="N193" s="269"/>
      <c r="O193" s="219"/>
      <c r="P193" s="222"/>
      <c r="Q193" s="33">
        <v>6</v>
      </c>
      <c r="R193" s="34"/>
      <c r="S193" s="35" t="s">
        <v>159</v>
      </c>
      <c r="T193" s="36"/>
      <c r="U193" s="36"/>
      <c r="V193" s="37" t="s">
        <v>159</v>
      </c>
      <c r="W193" s="36"/>
      <c r="X193" s="36"/>
      <c r="Y193" s="36"/>
      <c r="Z193" s="36"/>
      <c r="AA193" s="36"/>
      <c r="AB193" s="36"/>
      <c r="AC193" s="36"/>
      <c r="AD193" s="39" t="s">
        <v>159</v>
      </c>
      <c r="AE193" s="40" t="s">
        <v>159</v>
      </c>
      <c r="AF193" s="41" t="s">
        <v>159</v>
      </c>
      <c r="AG193" s="40" t="s">
        <v>159</v>
      </c>
      <c r="AH193" s="41" t="s">
        <v>159</v>
      </c>
      <c r="AI193" s="42" t="s">
        <v>159</v>
      </c>
      <c r="AJ193" s="43"/>
      <c r="AK193" s="44"/>
      <c r="AL193" s="44"/>
      <c r="AM193" s="45"/>
    </row>
    <row r="194" spans="1:39" ht="288.75" customHeight="1" x14ac:dyDescent="0.25">
      <c r="A194" s="225"/>
      <c r="B194" s="264">
        <v>34</v>
      </c>
      <c r="C194" s="230" t="s">
        <v>167</v>
      </c>
      <c r="D194" s="230" t="s">
        <v>218</v>
      </c>
      <c r="E194" s="336" t="s">
        <v>219</v>
      </c>
      <c r="F194" s="230" t="s">
        <v>346</v>
      </c>
      <c r="G194" s="230" t="s">
        <v>15</v>
      </c>
      <c r="H194" s="230" t="s">
        <v>140</v>
      </c>
      <c r="I194" s="305">
        <v>400</v>
      </c>
      <c r="J194" s="268" t="s">
        <v>155</v>
      </c>
      <c r="K194" s="218">
        <v>0.6</v>
      </c>
      <c r="L194" s="293" t="s">
        <v>141</v>
      </c>
      <c r="M194" s="218" t="s">
        <v>141</v>
      </c>
      <c r="N194" s="268" t="s">
        <v>269</v>
      </c>
      <c r="O194" s="218">
        <v>1</v>
      </c>
      <c r="P194" s="297" t="s">
        <v>270</v>
      </c>
      <c r="Q194" s="33">
        <v>1</v>
      </c>
      <c r="R194" s="123" t="s">
        <v>33</v>
      </c>
      <c r="S194" s="35" t="s">
        <v>157</v>
      </c>
      <c r="T194" s="36" t="s">
        <v>119</v>
      </c>
      <c r="U194" s="36" t="s">
        <v>120</v>
      </c>
      <c r="V194" s="37" t="s">
        <v>161</v>
      </c>
      <c r="W194" s="36" t="s">
        <v>127</v>
      </c>
      <c r="X194" s="36" t="s">
        <v>122</v>
      </c>
      <c r="Y194" s="36" t="s">
        <v>123</v>
      </c>
      <c r="Z194" s="36"/>
      <c r="AA194" s="36"/>
      <c r="AB194" s="36"/>
      <c r="AC194" s="36"/>
      <c r="AD194" s="39">
        <v>0.36</v>
      </c>
      <c r="AE194" s="40" t="s">
        <v>163</v>
      </c>
      <c r="AF194" s="41">
        <v>0.36</v>
      </c>
      <c r="AG194" s="40" t="s">
        <v>269</v>
      </c>
      <c r="AH194" s="41">
        <v>1</v>
      </c>
      <c r="AI194" s="42" t="s">
        <v>270</v>
      </c>
      <c r="AJ194" s="43" t="s">
        <v>131</v>
      </c>
      <c r="AK194" s="123" t="s">
        <v>220</v>
      </c>
      <c r="AL194" s="44" t="s">
        <v>221</v>
      </c>
      <c r="AM194" s="48" t="s">
        <v>373</v>
      </c>
    </row>
    <row r="195" spans="1:39" ht="313.5" customHeight="1" x14ac:dyDescent="0.25">
      <c r="A195" s="225"/>
      <c r="B195" s="265"/>
      <c r="C195" s="231"/>
      <c r="D195" s="231"/>
      <c r="E195" s="231"/>
      <c r="F195" s="231"/>
      <c r="G195" s="231"/>
      <c r="H195" s="231"/>
      <c r="I195" s="277"/>
      <c r="J195" s="269"/>
      <c r="K195" s="219"/>
      <c r="L195" s="294"/>
      <c r="M195" s="219">
        <v>0</v>
      </c>
      <c r="N195" s="269"/>
      <c r="O195" s="219"/>
      <c r="P195" s="222"/>
      <c r="Q195" s="33">
        <v>2</v>
      </c>
      <c r="R195" s="34" t="s">
        <v>34</v>
      </c>
      <c r="S195" s="35" t="s">
        <v>157</v>
      </c>
      <c r="T195" s="36" t="s">
        <v>119</v>
      </c>
      <c r="U195" s="36" t="s">
        <v>120</v>
      </c>
      <c r="V195" s="37" t="s">
        <v>161</v>
      </c>
      <c r="W195" s="36" t="s">
        <v>127</v>
      </c>
      <c r="X195" s="36" t="s">
        <v>122</v>
      </c>
      <c r="Y195" s="36" t="s">
        <v>123</v>
      </c>
      <c r="Z195" s="36"/>
      <c r="AA195" s="36"/>
      <c r="AB195" s="36"/>
      <c r="AC195" s="36"/>
      <c r="AD195" s="39">
        <v>0.216</v>
      </c>
      <c r="AE195" s="40" t="s">
        <v>163</v>
      </c>
      <c r="AF195" s="41">
        <v>0.216</v>
      </c>
      <c r="AG195" s="40" t="s">
        <v>269</v>
      </c>
      <c r="AH195" s="41">
        <v>1</v>
      </c>
      <c r="AI195" s="42" t="s">
        <v>270</v>
      </c>
      <c r="AJ195" s="43" t="s">
        <v>131</v>
      </c>
      <c r="AK195" s="124" t="s">
        <v>222</v>
      </c>
      <c r="AL195" s="44" t="s">
        <v>221</v>
      </c>
      <c r="AM195" s="48" t="s">
        <v>406</v>
      </c>
    </row>
    <row r="196" spans="1:39" ht="63" customHeight="1" x14ac:dyDescent="0.25">
      <c r="A196" s="225"/>
      <c r="B196" s="265"/>
      <c r="C196" s="231"/>
      <c r="D196" s="231"/>
      <c r="E196" s="231"/>
      <c r="F196" s="231"/>
      <c r="G196" s="231"/>
      <c r="H196" s="231"/>
      <c r="I196" s="277"/>
      <c r="J196" s="269"/>
      <c r="K196" s="219"/>
      <c r="L196" s="294"/>
      <c r="M196" s="219">
        <v>0</v>
      </c>
      <c r="N196" s="269"/>
      <c r="O196" s="219"/>
      <c r="P196" s="222"/>
      <c r="Q196" s="33">
        <v>3</v>
      </c>
      <c r="R196" s="46"/>
      <c r="S196" s="35" t="s">
        <v>159</v>
      </c>
      <c r="T196" s="36"/>
      <c r="U196" s="36"/>
      <c r="V196" s="37" t="s">
        <v>159</v>
      </c>
      <c r="W196" s="36"/>
      <c r="X196" s="36"/>
      <c r="Y196" s="36"/>
      <c r="Z196" s="36"/>
      <c r="AA196" s="36"/>
      <c r="AB196" s="36"/>
      <c r="AC196" s="36"/>
      <c r="AD196" s="39" t="s">
        <v>159</v>
      </c>
      <c r="AE196" s="40" t="s">
        <v>159</v>
      </c>
      <c r="AF196" s="41" t="s">
        <v>159</v>
      </c>
      <c r="AG196" s="40" t="s">
        <v>159</v>
      </c>
      <c r="AH196" s="41" t="s">
        <v>159</v>
      </c>
      <c r="AI196" s="42" t="s">
        <v>159</v>
      </c>
      <c r="AJ196" s="43"/>
      <c r="AK196" s="44"/>
      <c r="AL196" s="44"/>
      <c r="AM196" s="45"/>
    </row>
    <row r="197" spans="1:39" ht="63" customHeight="1" x14ac:dyDescent="0.25">
      <c r="A197" s="225"/>
      <c r="B197" s="265"/>
      <c r="C197" s="231"/>
      <c r="D197" s="231"/>
      <c r="E197" s="231"/>
      <c r="F197" s="231"/>
      <c r="G197" s="231"/>
      <c r="H197" s="231"/>
      <c r="I197" s="277"/>
      <c r="J197" s="269"/>
      <c r="K197" s="219"/>
      <c r="L197" s="294"/>
      <c r="M197" s="219">
        <v>0</v>
      </c>
      <c r="N197" s="269"/>
      <c r="O197" s="219"/>
      <c r="P197" s="222"/>
      <c r="Q197" s="33">
        <v>4</v>
      </c>
      <c r="R197" s="34"/>
      <c r="S197" s="35" t="s">
        <v>159</v>
      </c>
      <c r="T197" s="36"/>
      <c r="U197" s="36"/>
      <c r="V197" s="37" t="s">
        <v>159</v>
      </c>
      <c r="W197" s="36"/>
      <c r="X197" s="36"/>
      <c r="Y197" s="36"/>
      <c r="Z197" s="36"/>
      <c r="AA197" s="36"/>
      <c r="AB197" s="36"/>
      <c r="AC197" s="36"/>
      <c r="AD197" s="39" t="s">
        <v>159</v>
      </c>
      <c r="AE197" s="40" t="s">
        <v>159</v>
      </c>
      <c r="AF197" s="41" t="s">
        <v>159</v>
      </c>
      <c r="AG197" s="40" t="s">
        <v>159</v>
      </c>
      <c r="AH197" s="41" t="s">
        <v>159</v>
      </c>
      <c r="AI197" s="42" t="s">
        <v>159</v>
      </c>
      <c r="AJ197" s="43"/>
      <c r="AK197" s="44"/>
      <c r="AL197" s="44"/>
      <c r="AM197" s="45"/>
    </row>
    <row r="198" spans="1:39" ht="63" customHeight="1" x14ac:dyDescent="0.25">
      <c r="A198" s="225"/>
      <c r="B198" s="265"/>
      <c r="C198" s="231"/>
      <c r="D198" s="231"/>
      <c r="E198" s="231"/>
      <c r="F198" s="231"/>
      <c r="G198" s="231"/>
      <c r="H198" s="231"/>
      <c r="I198" s="277"/>
      <c r="J198" s="269"/>
      <c r="K198" s="219"/>
      <c r="L198" s="294"/>
      <c r="M198" s="219">
        <v>0</v>
      </c>
      <c r="N198" s="269"/>
      <c r="O198" s="219"/>
      <c r="P198" s="222"/>
      <c r="Q198" s="33">
        <v>5</v>
      </c>
      <c r="R198" s="34"/>
      <c r="S198" s="35" t="s">
        <v>159</v>
      </c>
      <c r="T198" s="36"/>
      <c r="U198" s="36"/>
      <c r="V198" s="37" t="s">
        <v>159</v>
      </c>
      <c r="W198" s="36"/>
      <c r="X198" s="36"/>
      <c r="Y198" s="36"/>
      <c r="Z198" s="36"/>
      <c r="AA198" s="36"/>
      <c r="AB198" s="36"/>
      <c r="AC198" s="36"/>
      <c r="AD198" s="39" t="s">
        <v>159</v>
      </c>
      <c r="AE198" s="40" t="s">
        <v>159</v>
      </c>
      <c r="AF198" s="41" t="s">
        <v>159</v>
      </c>
      <c r="AG198" s="40" t="s">
        <v>159</v>
      </c>
      <c r="AH198" s="41" t="s">
        <v>159</v>
      </c>
      <c r="AI198" s="42" t="s">
        <v>159</v>
      </c>
      <c r="AJ198" s="43"/>
      <c r="AK198" s="44"/>
      <c r="AL198" s="44"/>
      <c r="AM198" s="45"/>
    </row>
    <row r="199" spans="1:39" ht="63" customHeight="1" thickBot="1" x14ac:dyDescent="0.3">
      <c r="A199" s="226"/>
      <c r="B199" s="266"/>
      <c r="C199" s="236"/>
      <c r="D199" s="236"/>
      <c r="E199" s="236"/>
      <c r="F199" s="236"/>
      <c r="G199" s="236"/>
      <c r="H199" s="236"/>
      <c r="I199" s="317"/>
      <c r="J199" s="270"/>
      <c r="K199" s="254"/>
      <c r="L199" s="302"/>
      <c r="M199" s="254">
        <v>0</v>
      </c>
      <c r="N199" s="270"/>
      <c r="O199" s="254"/>
      <c r="P199" s="223"/>
      <c r="Q199" s="50">
        <v>6</v>
      </c>
      <c r="R199" s="51"/>
      <c r="S199" s="52" t="s">
        <v>159</v>
      </c>
      <c r="T199" s="53"/>
      <c r="U199" s="53"/>
      <c r="V199" s="54" t="s">
        <v>159</v>
      </c>
      <c r="W199" s="53"/>
      <c r="X199" s="53"/>
      <c r="Y199" s="53"/>
      <c r="Z199" s="53"/>
      <c r="AA199" s="53"/>
      <c r="AB199" s="53"/>
      <c r="AC199" s="53"/>
      <c r="AD199" s="55" t="s">
        <v>159</v>
      </c>
      <c r="AE199" s="56" t="s">
        <v>159</v>
      </c>
      <c r="AF199" s="54" t="s">
        <v>159</v>
      </c>
      <c r="AG199" s="56" t="s">
        <v>159</v>
      </c>
      <c r="AH199" s="54" t="s">
        <v>159</v>
      </c>
      <c r="AI199" s="57" t="s">
        <v>159</v>
      </c>
      <c r="AJ199" s="53"/>
      <c r="AK199" s="58"/>
      <c r="AL199" s="58"/>
      <c r="AM199" s="59"/>
    </row>
    <row r="200" spans="1:39" ht="198" customHeight="1" x14ac:dyDescent="0.25">
      <c r="A200" s="224" t="s">
        <v>36</v>
      </c>
      <c r="B200" s="337">
        <v>35</v>
      </c>
      <c r="C200" s="262" t="s">
        <v>116</v>
      </c>
      <c r="D200" s="273" t="s">
        <v>404</v>
      </c>
      <c r="E200" s="273" t="s">
        <v>536</v>
      </c>
      <c r="F200" s="262" t="s">
        <v>537</v>
      </c>
      <c r="G200" s="262" t="s">
        <v>5</v>
      </c>
      <c r="H200" s="262" t="s">
        <v>190</v>
      </c>
      <c r="I200" s="262">
        <v>700</v>
      </c>
      <c r="J200" s="304" t="s">
        <v>184</v>
      </c>
      <c r="K200" s="303">
        <v>0.8</v>
      </c>
      <c r="L200" s="309" t="s">
        <v>538</v>
      </c>
      <c r="M200" s="303" t="s">
        <v>538</v>
      </c>
      <c r="N200" s="304" t="s">
        <v>180</v>
      </c>
      <c r="O200" s="303">
        <v>0.8</v>
      </c>
      <c r="P200" s="326" t="s">
        <v>181</v>
      </c>
      <c r="Q200" s="125">
        <v>1</v>
      </c>
      <c r="R200" s="126" t="s">
        <v>539</v>
      </c>
      <c r="S200" s="25" t="s">
        <v>157</v>
      </c>
      <c r="T200" s="25" t="s">
        <v>128</v>
      </c>
      <c r="U200" s="25" t="s">
        <v>120</v>
      </c>
      <c r="V200" s="127" t="s">
        <v>158</v>
      </c>
      <c r="W200" s="25" t="s">
        <v>127</v>
      </c>
      <c r="X200" s="25" t="s">
        <v>122</v>
      </c>
      <c r="Y200" s="25" t="s">
        <v>123</v>
      </c>
      <c r="Z200" s="25"/>
      <c r="AA200" s="25"/>
      <c r="AB200" s="25"/>
      <c r="AC200" s="25"/>
      <c r="AD200" s="128">
        <v>0.56000000000000005</v>
      </c>
      <c r="AE200" s="27" t="s">
        <v>155</v>
      </c>
      <c r="AF200" s="129">
        <v>0.56000000000000005</v>
      </c>
      <c r="AG200" s="27" t="s">
        <v>180</v>
      </c>
      <c r="AH200" s="129">
        <v>0.8</v>
      </c>
      <c r="AI200" s="47" t="s">
        <v>181</v>
      </c>
      <c r="AJ200" s="130" t="s">
        <v>131</v>
      </c>
      <c r="AK200" s="126" t="s">
        <v>543</v>
      </c>
      <c r="AL200" s="126" t="s">
        <v>544</v>
      </c>
      <c r="AM200" s="68" t="s">
        <v>545</v>
      </c>
    </row>
    <row r="201" spans="1:39" ht="134.25" customHeight="1" x14ac:dyDescent="0.25">
      <c r="A201" s="225"/>
      <c r="B201" s="330"/>
      <c r="C201" s="231"/>
      <c r="D201" s="231"/>
      <c r="E201" s="231"/>
      <c r="F201" s="231"/>
      <c r="G201" s="231"/>
      <c r="H201" s="231"/>
      <c r="I201" s="231"/>
      <c r="J201" s="269"/>
      <c r="K201" s="219"/>
      <c r="L201" s="294"/>
      <c r="M201" s="219"/>
      <c r="N201" s="269"/>
      <c r="O201" s="219"/>
      <c r="P201" s="324"/>
      <c r="Q201" s="131">
        <v>2</v>
      </c>
      <c r="R201" s="132" t="s">
        <v>540</v>
      </c>
      <c r="S201" s="38" t="s">
        <v>157</v>
      </c>
      <c r="T201" s="38" t="s">
        <v>119</v>
      </c>
      <c r="U201" s="38" t="s">
        <v>120</v>
      </c>
      <c r="V201" s="133" t="s">
        <v>161</v>
      </c>
      <c r="W201" s="38" t="s">
        <v>127</v>
      </c>
      <c r="X201" s="38" t="s">
        <v>122</v>
      </c>
      <c r="Y201" s="38" t="s">
        <v>123</v>
      </c>
      <c r="Z201" s="38"/>
      <c r="AA201" s="38"/>
      <c r="AB201" s="38"/>
      <c r="AC201" s="38"/>
      <c r="AD201" s="134">
        <v>0.33600000000000002</v>
      </c>
      <c r="AE201" s="40" t="s">
        <v>163</v>
      </c>
      <c r="AF201" s="135">
        <v>0.33600000000000002</v>
      </c>
      <c r="AG201" s="40" t="s">
        <v>180</v>
      </c>
      <c r="AH201" s="135">
        <v>0.8</v>
      </c>
      <c r="AI201" s="47" t="s">
        <v>181</v>
      </c>
      <c r="AJ201" s="136"/>
      <c r="AK201" s="137"/>
      <c r="AL201" s="138"/>
      <c r="AM201" s="48"/>
    </row>
    <row r="202" spans="1:39" ht="141.75" customHeight="1" x14ac:dyDescent="0.25">
      <c r="A202" s="225"/>
      <c r="B202" s="330"/>
      <c r="C202" s="231"/>
      <c r="D202" s="231"/>
      <c r="E202" s="231"/>
      <c r="F202" s="231"/>
      <c r="G202" s="231"/>
      <c r="H202" s="231"/>
      <c r="I202" s="231"/>
      <c r="J202" s="269"/>
      <c r="K202" s="219"/>
      <c r="L202" s="294"/>
      <c r="M202" s="219"/>
      <c r="N202" s="269"/>
      <c r="O202" s="219"/>
      <c r="P202" s="324"/>
      <c r="Q202" s="131">
        <v>3</v>
      </c>
      <c r="R202" s="137" t="s">
        <v>541</v>
      </c>
      <c r="S202" s="38" t="s">
        <v>157</v>
      </c>
      <c r="T202" s="38" t="s">
        <v>119</v>
      </c>
      <c r="U202" s="38" t="s">
        <v>120</v>
      </c>
      <c r="V202" s="133" t="s">
        <v>161</v>
      </c>
      <c r="W202" s="38" t="s">
        <v>127</v>
      </c>
      <c r="X202" s="38" t="s">
        <v>122</v>
      </c>
      <c r="Y202" s="38" t="s">
        <v>123</v>
      </c>
      <c r="Z202" s="38"/>
      <c r="AA202" s="38"/>
      <c r="AB202" s="38"/>
      <c r="AC202" s="38"/>
      <c r="AD202" s="134">
        <v>0.2016</v>
      </c>
      <c r="AE202" s="40" t="s">
        <v>163</v>
      </c>
      <c r="AF202" s="41">
        <v>0.2016</v>
      </c>
      <c r="AG202" s="40" t="s">
        <v>180</v>
      </c>
      <c r="AH202" s="135">
        <v>0.8</v>
      </c>
      <c r="AI202" s="47" t="s">
        <v>181</v>
      </c>
      <c r="AJ202" s="136"/>
      <c r="AK202" s="44"/>
      <c r="AL202" s="44"/>
      <c r="AM202" s="45"/>
    </row>
    <row r="203" spans="1:39" ht="125.25" customHeight="1" x14ac:dyDescent="0.25">
      <c r="A203" s="225"/>
      <c r="B203" s="330"/>
      <c r="C203" s="231"/>
      <c r="D203" s="231"/>
      <c r="E203" s="231"/>
      <c r="F203" s="231"/>
      <c r="G203" s="231"/>
      <c r="H203" s="231"/>
      <c r="I203" s="231"/>
      <c r="J203" s="269"/>
      <c r="K203" s="219"/>
      <c r="L203" s="294"/>
      <c r="M203" s="219"/>
      <c r="N203" s="269"/>
      <c r="O203" s="219"/>
      <c r="P203" s="324"/>
      <c r="Q203" s="131">
        <v>4</v>
      </c>
      <c r="R203" s="137" t="s">
        <v>542</v>
      </c>
      <c r="S203" s="38" t="s">
        <v>157</v>
      </c>
      <c r="T203" s="38" t="s">
        <v>119</v>
      </c>
      <c r="U203" s="38" t="s">
        <v>120</v>
      </c>
      <c r="V203" s="133" t="s">
        <v>161</v>
      </c>
      <c r="W203" s="38" t="s">
        <v>127</v>
      </c>
      <c r="X203" s="38" t="s">
        <v>122</v>
      </c>
      <c r="Y203" s="38" t="s">
        <v>123</v>
      </c>
      <c r="Z203" s="38"/>
      <c r="AA203" s="38"/>
      <c r="AB203" s="38"/>
      <c r="AC203" s="38"/>
      <c r="AD203" s="134">
        <v>0.12096</v>
      </c>
      <c r="AE203" s="40" t="s">
        <v>194</v>
      </c>
      <c r="AF203" s="41">
        <v>0.12096</v>
      </c>
      <c r="AG203" s="40" t="s">
        <v>180</v>
      </c>
      <c r="AH203" s="135">
        <v>0.8</v>
      </c>
      <c r="AI203" s="47" t="s">
        <v>181</v>
      </c>
      <c r="AJ203" s="136"/>
      <c r="AK203" s="44"/>
      <c r="AL203" s="44"/>
      <c r="AM203" s="45"/>
    </row>
    <row r="204" spans="1:39" ht="69.75" customHeight="1" x14ac:dyDescent="0.25">
      <c r="A204" s="225"/>
      <c r="B204" s="330"/>
      <c r="C204" s="231"/>
      <c r="D204" s="231"/>
      <c r="E204" s="231"/>
      <c r="F204" s="231"/>
      <c r="G204" s="231"/>
      <c r="H204" s="231"/>
      <c r="I204" s="231"/>
      <c r="J204" s="269"/>
      <c r="K204" s="219"/>
      <c r="L204" s="294"/>
      <c r="M204" s="219"/>
      <c r="N204" s="269"/>
      <c r="O204" s="219"/>
      <c r="P204" s="324"/>
      <c r="Q204" s="131">
        <v>5</v>
      </c>
      <c r="R204" s="34"/>
      <c r="S204" s="35" t="s">
        <v>159</v>
      </c>
      <c r="T204" s="36"/>
      <c r="U204" s="36"/>
      <c r="V204" s="37" t="s">
        <v>159</v>
      </c>
      <c r="W204" s="36"/>
      <c r="X204" s="36"/>
      <c r="Y204" s="36"/>
      <c r="Z204" s="36"/>
      <c r="AA204" s="36"/>
      <c r="AB204" s="36"/>
      <c r="AC204" s="36"/>
      <c r="AD204" s="39" t="s">
        <v>159</v>
      </c>
      <c r="AE204" s="40" t="s">
        <v>159</v>
      </c>
      <c r="AF204" s="41" t="s">
        <v>159</v>
      </c>
      <c r="AG204" s="40" t="s">
        <v>159</v>
      </c>
      <c r="AH204" s="41" t="s">
        <v>159</v>
      </c>
      <c r="AI204" s="42" t="s">
        <v>159</v>
      </c>
      <c r="AJ204" s="43"/>
      <c r="AK204" s="44"/>
      <c r="AL204" s="44"/>
      <c r="AM204" s="45"/>
    </row>
    <row r="205" spans="1:39" ht="69.75" customHeight="1" thickBot="1" x14ac:dyDescent="0.3">
      <c r="A205" s="225"/>
      <c r="B205" s="335"/>
      <c r="C205" s="232"/>
      <c r="D205" s="232"/>
      <c r="E205" s="232"/>
      <c r="F205" s="232"/>
      <c r="G205" s="232"/>
      <c r="H205" s="232"/>
      <c r="I205" s="232"/>
      <c r="J205" s="280"/>
      <c r="K205" s="220"/>
      <c r="L205" s="295"/>
      <c r="M205" s="220"/>
      <c r="N205" s="280"/>
      <c r="O205" s="220"/>
      <c r="P205" s="325"/>
      <c r="Q205" s="131">
        <v>6</v>
      </c>
      <c r="R205" s="34"/>
      <c r="S205" s="35" t="s">
        <v>159</v>
      </c>
      <c r="T205" s="36"/>
      <c r="U205" s="36"/>
      <c r="V205" s="37" t="s">
        <v>159</v>
      </c>
      <c r="W205" s="36"/>
      <c r="X205" s="36"/>
      <c r="Y205" s="36"/>
      <c r="Z205" s="36"/>
      <c r="AA205" s="36"/>
      <c r="AB205" s="36"/>
      <c r="AC205" s="36"/>
      <c r="AD205" s="39" t="s">
        <v>159</v>
      </c>
      <c r="AE205" s="40" t="s">
        <v>159</v>
      </c>
      <c r="AF205" s="41" t="s">
        <v>159</v>
      </c>
      <c r="AG205" s="40" t="s">
        <v>159</v>
      </c>
      <c r="AH205" s="41" t="s">
        <v>159</v>
      </c>
      <c r="AI205" s="42" t="s">
        <v>159</v>
      </c>
      <c r="AJ205" s="43"/>
      <c r="AK205" s="44"/>
      <c r="AL205" s="44"/>
      <c r="AM205" s="45"/>
    </row>
    <row r="206" spans="1:39" ht="151.5" customHeight="1" x14ac:dyDescent="0.25">
      <c r="A206" s="225"/>
      <c r="B206" s="334">
        <v>36</v>
      </c>
      <c r="C206" s="230" t="s">
        <v>116</v>
      </c>
      <c r="D206" s="230" t="s">
        <v>546</v>
      </c>
      <c r="E206" s="230" t="s">
        <v>547</v>
      </c>
      <c r="F206" s="230" t="s">
        <v>548</v>
      </c>
      <c r="G206" s="230" t="s">
        <v>15</v>
      </c>
      <c r="H206" s="230" t="s">
        <v>140</v>
      </c>
      <c r="I206" s="230">
        <v>600</v>
      </c>
      <c r="J206" s="268" t="s">
        <v>184</v>
      </c>
      <c r="K206" s="218">
        <v>0.8</v>
      </c>
      <c r="L206" s="309" t="s">
        <v>538</v>
      </c>
      <c r="M206" s="303" t="s">
        <v>538</v>
      </c>
      <c r="N206" s="304" t="s">
        <v>180</v>
      </c>
      <c r="O206" s="218">
        <v>0.8</v>
      </c>
      <c r="P206" s="326" t="s">
        <v>181</v>
      </c>
      <c r="Q206" s="131">
        <v>1</v>
      </c>
      <c r="R206" s="137" t="s">
        <v>549</v>
      </c>
      <c r="S206" s="38" t="s">
        <v>157</v>
      </c>
      <c r="T206" s="38" t="s">
        <v>119</v>
      </c>
      <c r="U206" s="38" t="s">
        <v>120</v>
      </c>
      <c r="V206" s="133" t="s">
        <v>161</v>
      </c>
      <c r="W206" s="38" t="s">
        <v>127</v>
      </c>
      <c r="X206" s="38" t="s">
        <v>122</v>
      </c>
      <c r="Y206" s="38" t="s">
        <v>123</v>
      </c>
      <c r="Z206" s="38"/>
      <c r="AA206" s="38"/>
      <c r="AB206" s="38"/>
      <c r="AC206" s="38"/>
      <c r="AD206" s="134">
        <v>0.48</v>
      </c>
      <c r="AE206" s="40" t="s">
        <v>155</v>
      </c>
      <c r="AF206" s="134">
        <v>0.48</v>
      </c>
      <c r="AG206" s="40" t="s">
        <v>180</v>
      </c>
      <c r="AH206" s="134">
        <v>0.8</v>
      </c>
      <c r="AI206" s="47" t="s">
        <v>181</v>
      </c>
      <c r="AJ206" s="136" t="s">
        <v>131</v>
      </c>
      <c r="AK206" s="137" t="s">
        <v>552</v>
      </c>
      <c r="AL206" s="137" t="s">
        <v>544</v>
      </c>
      <c r="AM206" s="48" t="s">
        <v>417</v>
      </c>
    </row>
    <row r="207" spans="1:39" ht="151.5" customHeight="1" x14ac:dyDescent="0.25">
      <c r="A207" s="225"/>
      <c r="B207" s="330"/>
      <c r="C207" s="231"/>
      <c r="D207" s="231"/>
      <c r="E207" s="231"/>
      <c r="F207" s="231"/>
      <c r="G207" s="231"/>
      <c r="H207" s="231"/>
      <c r="I207" s="231"/>
      <c r="J207" s="269"/>
      <c r="K207" s="219"/>
      <c r="L207" s="294"/>
      <c r="M207" s="219"/>
      <c r="N207" s="269"/>
      <c r="O207" s="219"/>
      <c r="P207" s="324"/>
      <c r="Q207" s="131">
        <v>2</v>
      </c>
      <c r="R207" s="137" t="s">
        <v>550</v>
      </c>
      <c r="S207" s="38" t="s">
        <v>157</v>
      </c>
      <c r="T207" s="38" t="s">
        <v>119</v>
      </c>
      <c r="U207" s="38" t="s">
        <v>120</v>
      </c>
      <c r="V207" s="133" t="s">
        <v>161</v>
      </c>
      <c r="W207" s="38" t="s">
        <v>127</v>
      </c>
      <c r="X207" s="38" t="s">
        <v>122</v>
      </c>
      <c r="Y207" s="36" t="s">
        <v>123</v>
      </c>
      <c r="Z207" s="38"/>
      <c r="AA207" s="38"/>
      <c r="AB207" s="38"/>
      <c r="AC207" s="38"/>
      <c r="AD207" s="134">
        <v>0.28799999999999998</v>
      </c>
      <c r="AE207" s="40" t="s">
        <v>163</v>
      </c>
      <c r="AF207" s="134">
        <v>0.28799999999999998</v>
      </c>
      <c r="AG207" s="40" t="s">
        <v>180</v>
      </c>
      <c r="AH207" s="134">
        <v>0.8</v>
      </c>
      <c r="AI207" s="47" t="s">
        <v>181</v>
      </c>
      <c r="AJ207" s="136"/>
      <c r="AK207" s="44"/>
      <c r="AL207" s="44"/>
      <c r="AM207" s="45"/>
    </row>
    <row r="208" spans="1:39" ht="151.5" customHeight="1" x14ac:dyDescent="0.25">
      <c r="A208" s="225"/>
      <c r="B208" s="330"/>
      <c r="C208" s="231"/>
      <c r="D208" s="231"/>
      <c r="E208" s="231"/>
      <c r="F208" s="231"/>
      <c r="G208" s="231"/>
      <c r="H208" s="231"/>
      <c r="I208" s="231"/>
      <c r="J208" s="269"/>
      <c r="K208" s="219"/>
      <c r="L208" s="294"/>
      <c r="M208" s="219"/>
      <c r="N208" s="269"/>
      <c r="O208" s="219"/>
      <c r="P208" s="324"/>
      <c r="Q208" s="131">
        <v>3</v>
      </c>
      <c r="R208" s="137" t="s">
        <v>551</v>
      </c>
      <c r="S208" s="38" t="s">
        <v>157</v>
      </c>
      <c r="T208" s="38" t="s">
        <v>128</v>
      </c>
      <c r="U208" s="38" t="s">
        <v>120</v>
      </c>
      <c r="V208" s="133" t="s">
        <v>158</v>
      </c>
      <c r="W208" s="38" t="s">
        <v>127</v>
      </c>
      <c r="X208" s="38" t="s">
        <v>122</v>
      </c>
      <c r="Y208" s="38" t="s">
        <v>123</v>
      </c>
      <c r="Z208" s="38"/>
      <c r="AA208" s="38"/>
      <c r="AB208" s="38"/>
      <c r="AC208" s="38"/>
      <c r="AD208" s="134">
        <v>0.2016</v>
      </c>
      <c r="AE208" s="40" t="s">
        <v>163</v>
      </c>
      <c r="AF208" s="134">
        <v>0.2016</v>
      </c>
      <c r="AG208" s="40" t="s">
        <v>180</v>
      </c>
      <c r="AH208" s="134">
        <v>0.8</v>
      </c>
      <c r="AI208" s="47" t="s">
        <v>181</v>
      </c>
      <c r="AJ208" s="136"/>
      <c r="AK208" s="44"/>
      <c r="AL208" s="44"/>
      <c r="AM208" s="45"/>
    </row>
    <row r="209" spans="1:39" ht="142.5" customHeight="1" x14ac:dyDescent="0.25">
      <c r="A209" s="225"/>
      <c r="B209" s="330"/>
      <c r="C209" s="231"/>
      <c r="D209" s="231"/>
      <c r="E209" s="231"/>
      <c r="F209" s="231"/>
      <c r="G209" s="231"/>
      <c r="H209" s="231"/>
      <c r="I209" s="231"/>
      <c r="J209" s="269"/>
      <c r="K209" s="219"/>
      <c r="L209" s="294"/>
      <c r="M209" s="219"/>
      <c r="N209" s="269"/>
      <c r="O209" s="219"/>
      <c r="P209" s="324"/>
      <c r="Q209" s="33">
        <v>4</v>
      </c>
      <c r="R209" s="34" t="s">
        <v>407</v>
      </c>
      <c r="S209" s="38" t="s">
        <v>157</v>
      </c>
      <c r="T209" s="36" t="s">
        <v>128</v>
      </c>
      <c r="U209" s="36" t="s">
        <v>120</v>
      </c>
      <c r="V209" s="37" t="s">
        <v>158</v>
      </c>
      <c r="W209" s="36" t="s">
        <v>127</v>
      </c>
      <c r="X209" s="36" t="s">
        <v>122</v>
      </c>
      <c r="Y209" s="36" t="s">
        <v>123</v>
      </c>
      <c r="Z209" s="36"/>
      <c r="AA209" s="36"/>
      <c r="AB209" s="36"/>
      <c r="AC209" s="36"/>
      <c r="AD209" s="39">
        <v>0.14112</v>
      </c>
      <c r="AE209" s="40" t="s">
        <v>194</v>
      </c>
      <c r="AF209" s="41">
        <v>0.14112</v>
      </c>
      <c r="AG209" s="40" t="s">
        <v>180</v>
      </c>
      <c r="AH209" s="41">
        <v>0.8</v>
      </c>
      <c r="AI209" s="47" t="s">
        <v>181</v>
      </c>
      <c r="AJ209" s="43"/>
      <c r="AK209" s="44"/>
      <c r="AL209" s="44"/>
      <c r="AM209" s="45"/>
    </row>
    <row r="210" spans="1:39" ht="53.25" customHeight="1" x14ac:dyDescent="0.25">
      <c r="A210" s="225"/>
      <c r="B210" s="330"/>
      <c r="C210" s="231"/>
      <c r="D210" s="231"/>
      <c r="E210" s="231"/>
      <c r="F210" s="231"/>
      <c r="G210" s="231"/>
      <c r="H210" s="231"/>
      <c r="I210" s="231"/>
      <c r="J210" s="269"/>
      <c r="K210" s="219"/>
      <c r="L210" s="294"/>
      <c r="M210" s="219"/>
      <c r="N210" s="269"/>
      <c r="O210" s="219"/>
      <c r="P210" s="324"/>
      <c r="Q210" s="33">
        <v>5</v>
      </c>
      <c r="R210" s="34"/>
      <c r="S210" s="35" t="s">
        <v>159</v>
      </c>
      <c r="T210" s="36"/>
      <c r="U210" s="36"/>
      <c r="V210" s="37" t="s">
        <v>159</v>
      </c>
      <c r="W210" s="36"/>
      <c r="X210" s="36"/>
      <c r="Y210" s="36"/>
      <c r="Z210" s="36"/>
      <c r="AA210" s="36"/>
      <c r="AB210" s="36"/>
      <c r="AC210" s="36"/>
      <c r="AD210" s="39" t="s">
        <v>159</v>
      </c>
      <c r="AE210" s="40" t="s">
        <v>159</v>
      </c>
      <c r="AF210" s="41" t="s">
        <v>159</v>
      </c>
      <c r="AG210" s="40" t="s">
        <v>159</v>
      </c>
      <c r="AH210" s="41" t="s">
        <v>159</v>
      </c>
      <c r="AI210" s="42" t="s">
        <v>159</v>
      </c>
      <c r="AJ210" s="43"/>
      <c r="AK210" s="44"/>
      <c r="AL210" s="44"/>
      <c r="AM210" s="45"/>
    </row>
    <row r="211" spans="1:39" ht="53.25" customHeight="1" x14ac:dyDescent="0.25">
      <c r="A211" s="225"/>
      <c r="B211" s="335"/>
      <c r="C211" s="232"/>
      <c r="D211" s="232"/>
      <c r="E211" s="232"/>
      <c r="F211" s="232"/>
      <c r="G211" s="232"/>
      <c r="H211" s="232"/>
      <c r="I211" s="232"/>
      <c r="J211" s="280"/>
      <c r="K211" s="220"/>
      <c r="L211" s="295"/>
      <c r="M211" s="220"/>
      <c r="N211" s="280"/>
      <c r="O211" s="220"/>
      <c r="P211" s="325"/>
      <c r="Q211" s="33">
        <v>6</v>
      </c>
      <c r="R211" s="34"/>
      <c r="S211" s="35" t="s">
        <v>159</v>
      </c>
      <c r="T211" s="36"/>
      <c r="U211" s="36"/>
      <c r="V211" s="37" t="s">
        <v>159</v>
      </c>
      <c r="W211" s="36"/>
      <c r="X211" s="36"/>
      <c r="Y211" s="36"/>
      <c r="Z211" s="36"/>
      <c r="AA211" s="36"/>
      <c r="AB211" s="36"/>
      <c r="AC211" s="36"/>
      <c r="AD211" s="39" t="s">
        <v>159</v>
      </c>
      <c r="AE211" s="40" t="s">
        <v>159</v>
      </c>
      <c r="AF211" s="41" t="s">
        <v>159</v>
      </c>
      <c r="AG211" s="40" t="s">
        <v>159</v>
      </c>
      <c r="AH211" s="41" t="s">
        <v>159</v>
      </c>
      <c r="AI211" s="42" t="s">
        <v>159</v>
      </c>
      <c r="AJ211" s="43"/>
      <c r="AK211" s="44"/>
      <c r="AL211" s="44"/>
      <c r="AM211" s="45"/>
    </row>
    <row r="212" spans="1:39" ht="151.5" customHeight="1" x14ac:dyDescent="0.25">
      <c r="A212" s="225"/>
      <c r="B212" s="334">
        <v>37</v>
      </c>
      <c r="C212" s="230" t="s">
        <v>172</v>
      </c>
      <c r="D212" s="336" t="s">
        <v>408</v>
      </c>
      <c r="E212" s="336" t="s">
        <v>553</v>
      </c>
      <c r="F212" s="230" t="s">
        <v>554</v>
      </c>
      <c r="G212" s="230" t="s">
        <v>24</v>
      </c>
      <c r="H212" s="230" t="s">
        <v>190</v>
      </c>
      <c r="I212" s="230">
        <v>1000</v>
      </c>
      <c r="J212" s="268" t="s">
        <v>184</v>
      </c>
      <c r="K212" s="218">
        <v>0.8</v>
      </c>
      <c r="L212" s="293" t="s">
        <v>236</v>
      </c>
      <c r="M212" s="293" t="s">
        <v>236</v>
      </c>
      <c r="N212" s="268" t="s">
        <v>156</v>
      </c>
      <c r="O212" s="218">
        <v>0.8</v>
      </c>
      <c r="P212" s="326" t="s">
        <v>181</v>
      </c>
      <c r="Q212" s="131">
        <v>1</v>
      </c>
      <c r="R212" s="137" t="s">
        <v>555</v>
      </c>
      <c r="S212" s="38" t="s">
        <v>157</v>
      </c>
      <c r="T212" s="38" t="s">
        <v>119</v>
      </c>
      <c r="U212" s="38" t="s">
        <v>120</v>
      </c>
      <c r="V212" s="133" t="s">
        <v>161</v>
      </c>
      <c r="W212" s="38"/>
      <c r="X212" s="38"/>
      <c r="Y212" s="38"/>
      <c r="Z212" s="38" t="s">
        <v>169</v>
      </c>
      <c r="AA212" s="38" t="s">
        <v>122</v>
      </c>
      <c r="AB212" s="38" t="s">
        <v>149</v>
      </c>
      <c r="AC212" s="38" t="s">
        <v>150</v>
      </c>
      <c r="AD212" s="134">
        <v>0.48</v>
      </c>
      <c r="AE212" s="40" t="s">
        <v>155</v>
      </c>
      <c r="AF212" s="135">
        <v>0.48</v>
      </c>
      <c r="AG212" s="40" t="s">
        <v>156</v>
      </c>
      <c r="AH212" s="135">
        <v>0.6</v>
      </c>
      <c r="AI212" s="47" t="s">
        <v>156</v>
      </c>
      <c r="AJ212" s="136" t="s">
        <v>124</v>
      </c>
      <c r="AK212" s="139"/>
      <c r="AL212" s="132"/>
      <c r="AM212" s="48"/>
    </row>
    <row r="213" spans="1:39" ht="151.5" customHeight="1" x14ac:dyDescent="0.25">
      <c r="A213" s="225"/>
      <c r="B213" s="330"/>
      <c r="C213" s="231"/>
      <c r="D213" s="231"/>
      <c r="E213" s="231"/>
      <c r="F213" s="231"/>
      <c r="G213" s="231"/>
      <c r="H213" s="231"/>
      <c r="I213" s="231"/>
      <c r="J213" s="269"/>
      <c r="K213" s="219"/>
      <c r="L213" s="294"/>
      <c r="M213" s="294"/>
      <c r="N213" s="269"/>
      <c r="O213" s="219"/>
      <c r="P213" s="324"/>
      <c r="Q213" s="131">
        <v>2</v>
      </c>
      <c r="R213" s="137" t="s">
        <v>556</v>
      </c>
      <c r="S213" s="38" t="s">
        <v>157</v>
      </c>
      <c r="T213" s="38" t="s">
        <v>119</v>
      </c>
      <c r="U213" s="38" t="s">
        <v>120</v>
      </c>
      <c r="V213" s="133" t="s">
        <v>161</v>
      </c>
      <c r="W213" s="38"/>
      <c r="X213" s="38"/>
      <c r="Y213" s="38"/>
      <c r="Z213" s="38" t="s">
        <v>169</v>
      </c>
      <c r="AA213" s="38" t="s">
        <v>122</v>
      </c>
      <c r="AB213" s="38" t="s">
        <v>149</v>
      </c>
      <c r="AC213" s="38" t="s">
        <v>150</v>
      </c>
      <c r="AD213" s="134">
        <v>0.28799999999999998</v>
      </c>
      <c r="AE213" s="40" t="s">
        <v>163</v>
      </c>
      <c r="AF213" s="135">
        <v>0.28799999999999998</v>
      </c>
      <c r="AG213" s="40" t="s">
        <v>156</v>
      </c>
      <c r="AH213" s="135">
        <v>0.6</v>
      </c>
      <c r="AI213" s="47" t="s">
        <v>156</v>
      </c>
      <c r="AJ213" s="136" t="s">
        <v>124</v>
      </c>
      <c r="AK213" s="44"/>
      <c r="AL213" s="44"/>
      <c r="AM213" s="45"/>
    </row>
    <row r="214" spans="1:39" ht="151.5" customHeight="1" x14ac:dyDescent="0.25">
      <c r="A214" s="225"/>
      <c r="B214" s="330"/>
      <c r="C214" s="231"/>
      <c r="D214" s="231"/>
      <c r="E214" s="231"/>
      <c r="F214" s="231"/>
      <c r="G214" s="231"/>
      <c r="H214" s="231"/>
      <c r="I214" s="231"/>
      <c r="J214" s="269"/>
      <c r="K214" s="219"/>
      <c r="L214" s="294"/>
      <c r="M214" s="294"/>
      <c r="N214" s="269"/>
      <c r="O214" s="219"/>
      <c r="P214" s="324"/>
      <c r="Q214" s="131">
        <v>3</v>
      </c>
      <c r="R214" s="137" t="s">
        <v>409</v>
      </c>
      <c r="S214" s="38" t="s">
        <v>157</v>
      </c>
      <c r="T214" s="38" t="s">
        <v>119</v>
      </c>
      <c r="U214" s="38" t="s">
        <v>120</v>
      </c>
      <c r="V214" s="133" t="s">
        <v>161</v>
      </c>
      <c r="W214" s="38"/>
      <c r="X214" s="38"/>
      <c r="Y214" s="38"/>
      <c r="Z214" s="38" t="s">
        <v>169</v>
      </c>
      <c r="AA214" s="38" t="s">
        <v>122</v>
      </c>
      <c r="AB214" s="38" t="s">
        <v>149</v>
      </c>
      <c r="AC214" s="38" t="s">
        <v>150</v>
      </c>
      <c r="AD214" s="134">
        <v>0.17279999999999998</v>
      </c>
      <c r="AE214" s="40" t="s">
        <v>194</v>
      </c>
      <c r="AF214" s="135">
        <v>0.17279999999999998</v>
      </c>
      <c r="AG214" s="40" t="s">
        <v>156</v>
      </c>
      <c r="AH214" s="135">
        <v>0.6</v>
      </c>
      <c r="AI214" s="47" t="s">
        <v>156</v>
      </c>
      <c r="AJ214" s="136" t="s">
        <v>124</v>
      </c>
      <c r="AK214" s="44"/>
      <c r="AL214" s="44"/>
      <c r="AM214" s="45"/>
    </row>
    <row r="215" spans="1:39" ht="141" customHeight="1" x14ac:dyDescent="0.25">
      <c r="A215" s="225"/>
      <c r="B215" s="330"/>
      <c r="C215" s="231"/>
      <c r="D215" s="231"/>
      <c r="E215" s="231"/>
      <c r="F215" s="231"/>
      <c r="G215" s="231"/>
      <c r="H215" s="231"/>
      <c r="I215" s="231"/>
      <c r="J215" s="269"/>
      <c r="K215" s="219"/>
      <c r="L215" s="294"/>
      <c r="M215" s="294"/>
      <c r="N215" s="269"/>
      <c r="O215" s="219"/>
      <c r="P215" s="324"/>
      <c r="Q215" s="131">
        <v>4</v>
      </c>
      <c r="R215" s="34" t="s">
        <v>557</v>
      </c>
      <c r="S215" s="38" t="s">
        <v>157</v>
      </c>
      <c r="T215" s="36" t="s">
        <v>119</v>
      </c>
      <c r="U215" s="36" t="s">
        <v>120</v>
      </c>
      <c r="V215" s="37" t="s">
        <v>161</v>
      </c>
      <c r="W215" s="36"/>
      <c r="X215" s="36"/>
      <c r="Y215" s="36"/>
      <c r="Z215" s="36" t="s">
        <v>169</v>
      </c>
      <c r="AA215" s="36" t="s">
        <v>122</v>
      </c>
      <c r="AB215" s="36" t="s">
        <v>149</v>
      </c>
      <c r="AC215" s="36" t="s">
        <v>150</v>
      </c>
      <c r="AD215" s="39">
        <v>0.10367999999999998</v>
      </c>
      <c r="AE215" s="40" t="s">
        <v>194</v>
      </c>
      <c r="AF215" s="41">
        <v>0.10367999999999998</v>
      </c>
      <c r="AG215" s="40" t="s">
        <v>156</v>
      </c>
      <c r="AH215" s="135">
        <v>0.6</v>
      </c>
      <c r="AI215" s="47" t="s">
        <v>156</v>
      </c>
      <c r="AJ215" s="43" t="s">
        <v>124</v>
      </c>
      <c r="AK215" s="44"/>
      <c r="AL215" s="44"/>
      <c r="AM215" s="45"/>
    </row>
    <row r="216" spans="1:39" ht="127.5" customHeight="1" x14ac:dyDescent="0.25">
      <c r="A216" s="225"/>
      <c r="B216" s="330"/>
      <c r="C216" s="231"/>
      <c r="D216" s="231"/>
      <c r="E216" s="231"/>
      <c r="F216" s="231"/>
      <c r="G216" s="231"/>
      <c r="H216" s="231"/>
      <c r="I216" s="231"/>
      <c r="J216" s="269"/>
      <c r="K216" s="219"/>
      <c r="L216" s="294"/>
      <c r="M216" s="294"/>
      <c r="N216" s="269"/>
      <c r="O216" s="219"/>
      <c r="P216" s="324"/>
      <c r="Q216" s="33">
        <v>5</v>
      </c>
      <c r="R216" s="34" t="s">
        <v>410</v>
      </c>
      <c r="S216" s="38" t="s">
        <v>157</v>
      </c>
      <c r="T216" s="36" t="s">
        <v>119</v>
      </c>
      <c r="U216" s="36" t="s">
        <v>120</v>
      </c>
      <c r="V216" s="37" t="s">
        <v>161</v>
      </c>
      <c r="W216" s="36"/>
      <c r="X216" s="36"/>
      <c r="Y216" s="36"/>
      <c r="Z216" s="36" t="s">
        <v>169</v>
      </c>
      <c r="AA216" s="36" t="s">
        <v>122</v>
      </c>
      <c r="AB216" s="36" t="s">
        <v>149</v>
      </c>
      <c r="AC216" s="36" t="s">
        <v>150</v>
      </c>
      <c r="AD216" s="39">
        <v>6.2207999999999986E-2</v>
      </c>
      <c r="AE216" s="40" t="s">
        <v>194</v>
      </c>
      <c r="AF216" s="41">
        <v>6.2207999999999986E-2</v>
      </c>
      <c r="AG216" s="40" t="s">
        <v>156</v>
      </c>
      <c r="AH216" s="135">
        <v>0.6</v>
      </c>
      <c r="AI216" s="47" t="s">
        <v>156</v>
      </c>
      <c r="AJ216" s="43" t="s">
        <v>124</v>
      </c>
      <c r="AK216" s="44"/>
      <c r="AL216" s="44"/>
      <c r="AM216" s="45"/>
    </row>
    <row r="217" spans="1:39" ht="138" customHeight="1" x14ac:dyDescent="0.25">
      <c r="A217" s="225"/>
      <c r="B217" s="335"/>
      <c r="C217" s="232"/>
      <c r="D217" s="232"/>
      <c r="E217" s="232"/>
      <c r="F217" s="232"/>
      <c r="G217" s="232"/>
      <c r="H217" s="232"/>
      <c r="I217" s="232"/>
      <c r="J217" s="280"/>
      <c r="K217" s="220"/>
      <c r="L217" s="295"/>
      <c r="M217" s="295"/>
      <c r="N217" s="280"/>
      <c r="O217" s="220"/>
      <c r="P217" s="325"/>
      <c r="Q217" s="33">
        <v>6</v>
      </c>
      <c r="R217" s="34" t="s">
        <v>411</v>
      </c>
      <c r="S217" s="38" t="s">
        <v>157</v>
      </c>
      <c r="T217" s="36" t="s">
        <v>119</v>
      </c>
      <c r="U217" s="36" t="s">
        <v>120</v>
      </c>
      <c r="V217" s="37" t="s">
        <v>161</v>
      </c>
      <c r="W217" s="36"/>
      <c r="X217" s="36"/>
      <c r="Y217" s="36"/>
      <c r="Z217" s="36" t="s">
        <v>169</v>
      </c>
      <c r="AA217" s="36" t="s">
        <v>122</v>
      </c>
      <c r="AB217" s="36" t="s">
        <v>149</v>
      </c>
      <c r="AC217" s="36" t="s">
        <v>150</v>
      </c>
      <c r="AD217" s="39">
        <v>3.7324799999999991E-2</v>
      </c>
      <c r="AE217" s="40" t="s">
        <v>194</v>
      </c>
      <c r="AF217" s="41">
        <v>3.7324799999999991E-2</v>
      </c>
      <c r="AG217" s="40" t="s">
        <v>156</v>
      </c>
      <c r="AH217" s="135">
        <v>0.6</v>
      </c>
      <c r="AI217" s="47" t="s">
        <v>156</v>
      </c>
      <c r="AJ217" s="43" t="s">
        <v>124</v>
      </c>
      <c r="AK217" s="44"/>
      <c r="AL217" s="44"/>
      <c r="AM217" s="45"/>
    </row>
    <row r="218" spans="1:39" ht="151.5" customHeight="1" x14ac:dyDescent="0.25">
      <c r="A218" s="225"/>
      <c r="B218" s="381">
        <v>38</v>
      </c>
      <c r="C218" s="307" t="s">
        <v>172</v>
      </c>
      <c r="D218" s="307" t="s">
        <v>412</v>
      </c>
      <c r="E218" s="307" t="s">
        <v>558</v>
      </c>
      <c r="F218" s="307" t="s">
        <v>559</v>
      </c>
      <c r="G218" s="307" t="s">
        <v>24</v>
      </c>
      <c r="H218" s="307" t="s">
        <v>190</v>
      </c>
      <c r="I218" s="307">
        <v>600</v>
      </c>
      <c r="J218" s="312" t="s">
        <v>184</v>
      </c>
      <c r="K218" s="313">
        <v>0.8</v>
      </c>
      <c r="L218" s="315" t="s">
        <v>201</v>
      </c>
      <c r="M218" s="315" t="s">
        <v>201</v>
      </c>
      <c r="N218" s="312" t="s">
        <v>160</v>
      </c>
      <c r="O218" s="313">
        <v>0.4</v>
      </c>
      <c r="P218" s="333" t="s">
        <v>156</v>
      </c>
      <c r="Q218" s="131">
        <v>1</v>
      </c>
      <c r="R218" s="178" t="s">
        <v>560</v>
      </c>
      <c r="S218" s="38" t="s">
        <v>157</v>
      </c>
      <c r="T218" s="38" t="s">
        <v>119</v>
      </c>
      <c r="U218" s="38" t="s">
        <v>120</v>
      </c>
      <c r="V218" s="133" t="s">
        <v>161</v>
      </c>
      <c r="W218" s="38"/>
      <c r="X218" s="38"/>
      <c r="Y218" s="38"/>
      <c r="Z218" s="38" t="s">
        <v>169</v>
      </c>
      <c r="AA218" s="38" t="s">
        <v>122</v>
      </c>
      <c r="AB218" s="38" t="s">
        <v>149</v>
      </c>
      <c r="AC218" s="38" t="s">
        <v>150</v>
      </c>
      <c r="AD218" s="134">
        <v>0.48</v>
      </c>
      <c r="AE218" s="40" t="s">
        <v>155</v>
      </c>
      <c r="AF218" s="134">
        <v>0.48</v>
      </c>
      <c r="AG218" s="40" t="s">
        <v>160</v>
      </c>
      <c r="AH218" s="134">
        <v>0.4</v>
      </c>
      <c r="AI218" s="40" t="s">
        <v>156</v>
      </c>
      <c r="AJ218" s="38" t="s">
        <v>124</v>
      </c>
      <c r="AK218" s="178"/>
      <c r="AL218" s="178"/>
      <c r="AM218" s="179"/>
    </row>
    <row r="219" spans="1:39" ht="151.5" customHeight="1" x14ac:dyDescent="0.25">
      <c r="A219" s="225"/>
      <c r="B219" s="381"/>
      <c r="C219" s="307"/>
      <c r="D219" s="307"/>
      <c r="E219" s="307"/>
      <c r="F219" s="307"/>
      <c r="G219" s="307"/>
      <c r="H219" s="307"/>
      <c r="I219" s="307"/>
      <c r="J219" s="312"/>
      <c r="K219" s="313"/>
      <c r="L219" s="315"/>
      <c r="M219" s="315"/>
      <c r="N219" s="312"/>
      <c r="O219" s="313"/>
      <c r="P219" s="333"/>
      <c r="Q219" s="131">
        <v>2</v>
      </c>
      <c r="R219" s="178" t="s">
        <v>413</v>
      </c>
      <c r="S219" s="38" t="s">
        <v>157</v>
      </c>
      <c r="T219" s="38" t="s">
        <v>119</v>
      </c>
      <c r="U219" s="38" t="s">
        <v>120</v>
      </c>
      <c r="V219" s="133" t="s">
        <v>161</v>
      </c>
      <c r="W219" s="38"/>
      <c r="X219" s="38"/>
      <c r="Y219" s="38"/>
      <c r="Z219" s="38" t="s">
        <v>169</v>
      </c>
      <c r="AA219" s="38" t="s">
        <v>122</v>
      </c>
      <c r="AB219" s="38" t="s">
        <v>149</v>
      </c>
      <c r="AC219" s="38" t="s">
        <v>150</v>
      </c>
      <c r="AD219" s="134">
        <v>0.28799999999999998</v>
      </c>
      <c r="AE219" s="40" t="s">
        <v>163</v>
      </c>
      <c r="AF219" s="134">
        <v>0.28799999999999998</v>
      </c>
      <c r="AG219" s="40" t="s">
        <v>160</v>
      </c>
      <c r="AH219" s="134">
        <v>0.4</v>
      </c>
      <c r="AI219" s="40" t="s">
        <v>156</v>
      </c>
      <c r="AJ219" s="38" t="s">
        <v>124</v>
      </c>
      <c r="AK219" s="44"/>
      <c r="AL219" s="44"/>
      <c r="AM219" s="180"/>
    </row>
    <row r="220" spans="1:39" ht="184.5" customHeight="1" x14ac:dyDescent="0.25">
      <c r="A220" s="225"/>
      <c r="B220" s="381"/>
      <c r="C220" s="307"/>
      <c r="D220" s="307"/>
      <c r="E220" s="307"/>
      <c r="F220" s="307"/>
      <c r="G220" s="307"/>
      <c r="H220" s="307"/>
      <c r="I220" s="307"/>
      <c r="J220" s="312"/>
      <c r="K220" s="313"/>
      <c r="L220" s="315"/>
      <c r="M220" s="315"/>
      <c r="N220" s="312"/>
      <c r="O220" s="313"/>
      <c r="P220" s="333"/>
      <c r="Q220" s="131">
        <v>3</v>
      </c>
      <c r="R220" s="178" t="s">
        <v>561</v>
      </c>
      <c r="S220" s="38" t="s">
        <v>157</v>
      </c>
      <c r="T220" s="38" t="s">
        <v>119</v>
      </c>
      <c r="U220" s="38" t="s">
        <v>120</v>
      </c>
      <c r="V220" s="133" t="s">
        <v>161</v>
      </c>
      <c r="W220" s="38"/>
      <c r="X220" s="38"/>
      <c r="Y220" s="38"/>
      <c r="Z220" s="38" t="s">
        <v>169</v>
      </c>
      <c r="AA220" s="38" t="s">
        <v>122</v>
      </c>
      <c r="AB220" s="38" t="s">
        <v>149</v>
      </c>
      <c r="AC220" s="38" t="s">
        <v>150</v>
      </c>
      <c r="AD220" s="134">
        <v>0.17279999999999998</v>
      </c>
      <c r="AE220" s="40" t="s">
        <v>194</v>
      </c>
      <c r="AF220" s="134">
        <v>0.17279999999999998</v>
      </c>
      <c r="AG220" s="40" t="s">
        <v>160</v>
      </c>
      <c r="AH220" s="134">
        <v>0.4</v>
      </c>
      <c r="AI220" s="40" t="s">
        <v>271</v>
      </c>
      <c r="AJ220" s="38" t="s">
        <v>124</v>
      </c>
      <c r="AK220" s="44"/>
      <c r="AL220" s="44"/>
      <c r="AM220" s="180"/>
    </row>
    <row r="221" spans="1:39" ht="150" customHeight="1" x14ac:dyDescent="0.25">
      <c r="A221" s="225"/>
      <c r="B221" s="381"/>
      <c r="C221" s="307"/>
      <c r="D221" s="307"/>
      <c r="E221" s="307"/>
      <c r="F221" s="307"/>
      <c r="G221" s="307"/>
      <c r="H221" s="307"/>
      <c r="I221" s="307"/>
      <c r="J221" s="312"/>
      <c r="K221" s="313"/>
      <c r="L221" s="315"/>
      <c r="M221" s="315"/>
      <c r="N221" s="312"/>
      <c r="O221" s="313"/>
      <c r="P221" s="333"/>
      <c r="Q221" s="33">
        <v>4</v>
      </c>
      <c r="R221" s="34" t="s">
        <v>414</v>
      </c>
      <c r="S221" s="38" t="s">
        <v>157</v>
      </c>
      <c r="T221" s="36" t="s">
        <v>119</v>
      </c>
      <c r="U221" s="36" t="s">
        <v>120</v>
      </c>
      <c r="V221" s="37" t="s">
        <v>161</v>
      </c>
      <c r="W221" s="36"/>
      <c r="X221" s="36"/>
      <c r="Y221" s="36"/>
      <c r="Z221" s="36" t="s">
        <v>169</v>
      </c>
      <c r="AA221" s="36" t="s">
        <v>122</v>
      </c>
      <c r="AB221" s="36" t="s">
        <v>149</v>
      </c>
      <c r="AC221" s="36" t="s">
        <v>150</v>
      </c>
      <c r="AD221" s="39">
        <v>0.10367999999999998</v>
      </c>
      <c r="AE221" s="40" t="s">
        <v>194</v>
      </c>
      <c r="AF221" s="37">
        <v>0.10367999999999998</v>
      </c>
      <c r="AG221" s="40" t="s">
        <v>160</v>
      </c>
      <c r="AH221" s="37">
        <v>0.4</v>
      </c>
      <c r="AI221" s="42" t="s">
        <v>271</v>
      </c>
      <c r="AJ221" s="36" t="s">
        <v>124</v>
      </c>
      <c r="AK221" s="44"/>
      <c r="AL221" s="44"/>
      <c r="AM221" s="180"/>
    </row>
    <row r="222" spans="1:39" ht="84" customHeight="1" x14ac:dyDescent="0.25">
      <c r="A222" s="225"/>
      <c r="B222" s="381"/>
      <c r="C222" s="307"/>
      <c r="D222" s="307"/>
      <c r="E222" s="307"/>
      <c r="F222" s="307"/>
      <c r="G222" s="307"/>
      <c r="H222" s="307"/>
      <c r="I222" s="307"/>
      <c r="J222" s="312"/>
      <c r="K222" s="313"/>
      <c r="L222" s="315"/>
      <c r="M222" s="315"/>
      <c r="N222" s="312"/>
      <c r="O222" s="313"/>
      <c r="P222" s="333"/>
      <c r="Q222" s="33">
        <v>5</v>
      </c>
      <c r="R222" s="34"/>
      <c r="S222" s="35" t="s">
        <v>159</v>
      </c>
      <c r="T222" s="36"/>
      <c r="U222" s="36"/>
      <c r="V222" s="37" t="s">
        <v>159</v>
      </c>
      <c r="W222" s="36"/>
      <c r="X222" s="36"/>
      <c r="Y222" s="36"/>
      <c r="Z222" s="36"/>
      <c r="AA222" s="36"/>
      <c r="AB222" s="36"/>
      <c r="AC222" s="36"/>
      <c r="AD222" s="40" t="s">
        <v>159</v>
      </c>
      <c r="AE222" s="40" t="s">
        <v>159</v>
      </c>
      <c r="AF222" s="37" t="s">
        <v>159</v>
      </c>
      <c r="AG222" s="40" t="s">
        <v>159</v>
      </c>
      <c r="AH222" s="37" t="s">
        <v>159</v>
      </c>
      <c r="AI222" s="42" t="s">
        <v>159</v>
      </c>
      <c r="AJ222" s="36"/>
      <c r="AK222" s="44"/>
      <c r="AL222" s="44"/>
      <c r="AM222" s="180"/>
    </row>
    <row r="223" spans="1:39" ht="84" customHeight="1" x14ac:dyDescent="0.25">
      <c r="A223" s="225"/>
      <c r="B223" s="381"/>
      <c r="C223" s="307"/>
      <c r="D223" s="307"/>
      <c r="E223" s="307"/>
      <c r="F223" s="307"/>
      <c r="G223" s="307"/>
      <c r="H223" s="307"/>
      <c r="I223" s="307"/>
      <c r="J223" s="312"/>
      <c r="K223" s="313"/>
      <c r="L223" s="315"/>
      <c r="M223" s="315"/>
      <c r="N223" s="312"/>
      <c r="O223" s="313"/>
      <c r="P223" s="333"/>
      <c r="Q223" s="33">
        <v>6</v>
      </c>
      <c r="R223" s="34"/>
      <c r="S223" s="35" t="s">
        <v>159</v>
      </c>
      <c r="T223" s="36"/>
      <c r="U223" s="36"/>
      <c r="V223" s="37" t="s">
        <v>159</v>
      </c>
      <c r="W223" s="36"/>
      <c r="X223" s="36"/>
      <c r="Y223" s="36"/>
      <c r="Z223" s="36"/>
      <c r="AA223" s="36"/>
      <c r="AB223" s="36"/>
      <c r="AC223" s="36"/>
      <c r="AD223" s="39" t="s">
        <v>159</v>
      </c>
      <c r="AE223" s="40" t="s">
        <v>159</v>
      </c>
      <c r="AF223" s="37" t="s">
        <v>159</v>
      </c>
      <c r="AG223" s="40" t="s">
        <v>159</v>
      </c>
      <c r="AH223" s="37" t="s">
        <v>159</v>
      </c>
      <c r="AI223" s="42" t="s">
        <v>159</v>
      </c>
      <c r="AJ223" s="36"/>
      <c r="AK223" s="44"/>
      <c r="AL223" s="44"/>
      <c r="AM223" s="180"/>
    </row>
    <row r="224" spans="1:39" ht="151.5" customHeight="1" x14ac:dyDescent="0.25">
      <c r="A224" s="225"/>
      <c r="B224" s="330">
        <v>39</v>
      </c>
      <c r="C224" s="316" t="s">
        <v>172</v>
      </c>
      <c r="D224" s="316" t="s">
        <v>562</v>
      </c>
      <c r="E224" s="332" t="s">
        <v>563</v>
      </c>
      <c r="F224" s="316" t="s">
        <v>564</v>
      </c>
      <c r="G224" s="231" t="s">
        <v>24</v>
      </c>
      <c r="H224" s="231" t="s">
        <v>190</v>
      </c>
      <c r="I224" s="231">
        <v>700</v>
      </c>
      <c r="J224" s="269" t="s">
        <v>184</v>
      </c>
      <c r="K224" s="219">
        <v>0.8</v>
      </c>
      <c r="L224" s="315" t="s">
        <v>201</v>
      </c>
      <c r="M224" s="315" t="s">
        <v>201</v>
      </c>
      <c r="N224" s="312" t="s">
        <v>160</v>
      </c>
      <c r="O224" s="219">
        <v>0.4</v>
      </c>
      <c r="P224" s="333" t="s">
        <v>156</v>
      </c>
      <c r="Q224" s="173">
        <v>1</v>
      </c>
      <c r="R224" s="132" t="s">
        <v>565</v>
      </c>
      <c r="S224" s="174" t="s">
        <v>157</v>
      </c>
      <c r="T224" s="174" t="s">
        <v>119</v>
      </c>
      <c r="U224" s="174" t="s">
        <v>120</v>
      </c>
      <c r="V224" s="172" t="s">
        <v>161</v>
      </c>
      <c r="W224" s="174"/>
      <c r="X224" s="174"/>
      <c r="Y224" s="174"/>
      <c r="Z224" s="174" t="s">
        <v>169</v>
      </c>
      <c r="AA224" s="174" t="s">
        <v>122</v>
      </c>
      <c r="AB224" s="174" t="s">
        <v>149</v>
      </c>
      <c r="AC224" s="174" t="s">
        <v>150</v>
      </c>
      <c r="AD224" s="175">
        <v>0.48</v>
      </c>
      <c r="AE224" s="176" t="s">
        <v>155</v>
      </c>
      <c r="AF224" s="175">
        <v>0.48</v>
      </c>
      <c r="AG224" s="176" t="s">
        <v>160</v>
      </c>
      <c r="AH224" s="175">
        <v>0.4</v>
      </c>
      <c r="AI224" s="47" t="s">
        <v>156</v>
      </c>
      <c r="AJ224" s="174" t="s">
        <v>124</v>
      </c>
      <c r="AK224" s="132"/>
      <c r="AL224" s="132"/>
      <c r="AM224" s="177"/>
    </row>
    <row r="225" spans="1:39" ht="151.5" customHeight="1" x14ac:dyDescent="0.25">
      <c r="A225" s="225"/>
      <c r="B225" s="330"/>
      <c r="C225" s="231"/>
      <c r="D225" s="231"/>
      <c r="E225" s="231"/>
      <c r="F225" s="231"/>
      <c r="G225" s="231"/>
      <c r="H225" s="231"/>
      <c r="I225" s="231"/>
      <c r="J225" s="269"/>
      <c r="K225" s="219"/>
      <c r="L225" s="315"/>
      <c r="M225" s="315"/>
      <c r="N225" s="312"/>
      <c r="O225" s="219"/>
      <c r="P225" s="333"/>
      <c r="Q225" s="131">
        <v>2</v>
      </c>
      <c r="R225" s="132" t="s">
        <v>566</v>
      </c>
      <c r="S225" s="38" t="s">
        <v>157</v>
      </c>
      <c r="T225" s="38" t="s">
        <v>128</v>
      </c>
      <c r="U225" s="38" t="s">
        <v>120</v>
      </c>
      <c r="V225" s="133" t="s">
        <v>158</v>
      </c>
      <c r="W225" s="38"/>
      <c r="X225" s="38"/>
      <c r="Y225" s="38"/>
      <c r="Z225" s="38" t="s">
        <v>169</v>
      </c>
      <c r="AA225" s="38" t="s">
        <v>122</v>
      </c>
      <c r="AB225" s="38" t="s">
        <v>149</v>
      </c>
      <c r="AC225" s="38" t="s">
        <v>150</v>
      </c>
      <c r="AD225" s="134">
        <v>0.33599999999999997</v>
      </c>
      <c r="AE225" s="40" t="s">
        <v>163</v>
      </c>
      <c r="AF225" s="134">
        <v>0.33599999999999997</v>
      </c>
      <c r="AG225" s="40" t="s">
        <v>160</v>
      </c>
      <c r="AH225" s="134">
        <v>0.4</v>
      </c>
      <c r="AI225" s="47" t="s">
        <v>156</v>
      </c>
      <c r="AJ225" s="38" t="s">
        <v>124</v>
      </c>
      <c r="AK225" s="44"/>
      <c r="AL225" s="44"/>
      <c r="AM225" s="45"/>
    </row>
    <row r="226" spans="1:39" ht="151.5" customHeight="1" x14ac:dyDescent="0.25">
      <c r="A226" s="225"/>
      <c r="B226" s="330"/>
      <c r="C226" s="231"/>
      <c r="D226" s="231"/>
      <c r="E226" s="231"/>
      <c r="F226" s="231"/>
      <c r="G226" s="231"/>
      <c r="H226" s="231"/>
      <c r="I226" s="231"/>
      <c r="J226" s="269"/>
      <c r="K226" s="219"/>
      <c r="L226" s="315"/>
      <c r="M226" s="315"/>
      <c r="N226" s="312"/>
      <c r="O226" s="219"/>
      <c r="P226" s="333"/>
      <c r="Q226" s="131">
        <v>3</v>
      </c>
      <c r="R226" s="132" t="s">
        <v>415</v>
      </c>
      <c r="S226" s="38" t="s">
        <v>157</v>
      </c>
      <c r="T226" s="38" t="s">
        <v>119</v>
      </c>
      <c r="U226" s="38" t="s">
        <v>120</v>
      </c>
      <c r="V226" s="133" t="s">
        <v>161</v>
      </c>
      <c r="W226" s="38"/>
      <c r="X226" s="38"/>
      <c r="Y226" s="38"/>
      <c r="Z226" s="38" t="s">
        <v>169</v>
      </c>
      <c r="AA226" s="38" t="s">
        <v>122</v>
      </c>
      <c r="AB226" s="38" t="s">
        <v>149</v>
      </c>
      <c r="AC226" s="38" t="s">
        <v>150</v>
      </c>
      <c r="AD226" s="134">
        <v>0.20159999999999997</v>
      </c>
      <c r="AE226" s="40" t="s">
        <v>163</v>
      </c>
      <c r="AF226" s="134">
        <v>0.20159999999999997</v>
      </c>
      <c r="AG226" s="40" t="s">
        <v>160</v>
      </c>
      <c r="AH226" s="134">
        <v>0.4</v>
      </c>
      <c r="AI226" s="47" t="s">
        <v>156</v>
      </c>
      <c r="AJ226" s="38" t="s">
        <v>124</v>
      </c>
      <c r="AK226" s="44"/>
      <c r="AL226" s="44"/>
      <c r="AM226" s="45"/>
    </row>
    <row r="227" spans="1:39" ht="84" customHeight="1" x14ac:dyDescent="0.25">
      <c r="A227" s="225"/>
      <c r="B227" s="330"/>
      <c r="C227" s="231"/>
      <c r="D227" s="231"/>
      <c r="E227" s="231"/>
      <c r="F227" s="231"/>
      <c r="G227" s="231"/>
      <c r="H227" s="231"/>
      <c r="I227" s="231"/>
      <c r="J227" s="269"/>
      <c r="K227" s="219"/>
      <c r="L227" s="315"/>
      <c r="M227" s="315"/>
      <c r="N227" s="312"/>
      <c r="O227" s="219"/>
      <c r="P227" s="333"/>
      <c r="Q227" s="33">
        <v>4</v>
      </c>
      <c r="R227" s="34"/>
      <c r="S227" s="35" t="s">
        <v>159</v>
      </c>
      <c r="T227" s="36"/>
      <c r="U227" s="36"/>
      <c r="V227" s="37" t="s">
        <v>159</v>
      </c>
      <c r="W227" s="36"/>
      <c r="X227" s="36"/>
      <c r="Y227" s="36"/>
      <c r="Z227" s="36"/>
      <c r="AA227" s="36"/>
      <c r="AB227" s="36"/>
      <c r="AC227" s="36"/>
      <c r="AD227" s="39" t="s">
        <v>159</v>
      </c>
      <c r="AE227" s="40" t="s">
        <v>159</v>
      </c>
      <c r="AF227" s="41" t="s">
        <v>159</v>
      </c>
      <c r="AG227" s="40" t="s">
        <v>159</v>
      </c>
      <c r="AH227" s="41" t="s">
        <v>159</v>
      </c>
      <c r="AI227" s="42" t="s">
        <v>159</v>
      </c>
      <c r="AJ227" s="43"/>
      <c r="AK227" s="44"/>
      <c r="AL227" s="44"/>
      <c r="AM227" s="45"/>
    </row>
    <row r="228" spans="1:39" ht="84" customHeight="1" x14ac:dyDescent="0.25">
      <c r="A228" s="225"/>
      <c r="B228" s="330"/>
      <c r="C228" s="231"/>
      <c r="D228" s="231"/>
      <c r="E228" s="231"/>
      <c r="F228" s="231"/>
      <c r="G228" s="231"/>
      <c r="H228" s="231"/>
      <c r="I228" s="231"/>
      <c r="J228" s="269"/>
      <c r="K228" s="219"/>
      <c r="L228" s="315"/>
      <c r="M228" s="315"/>
      <c r="N228" s="312"/>
      <c r="O228" s="219"/>
      <c r="P228" s="333"/>
      <c r="Q228" s="33">
        <v>5</v>
      </c>
      <c r="R228" s="34"/>
      <c r="S228" s="35" t="s">
        <v>159</v>
      </c>
      <c r="T228" s="36"/>
      <c r="U228" s="36"/>
      <c r="V228" s="37" t="s">
        <v>159</v>
      </c>
      <c r="W228" s="36"/>
      <c r="X228" s="36"/>
      <c r="Y228" s="36"/>
      <c r="Z228" s="36"/>
      <c r="AA228" s="36"/>
      <c r="AB228" s="36"/>
      <c r="AC228" s="36"/>
      <c r="AD228" s="40" t="s">
        <v>159</v>
      </c>
      <c r="AE228" s="40" t="s">
        <v>159</v>
      </c>
      <c r="AF228" s="41" t="s">
        <v>159</v>
      </c>
      <c r="AG228" s="40" t="s">
        <v>159</v>
      </c>
      <c r="AH228" s="41" t="s">
        <v>159</v>
      </c>
      <c r="AI228" s="42" t="s">
        <v>159</v>
      </c>
      <c r="AJ228" s="43"/>
      <c r="AK228" s="44"/>
      <c r="AL228" s="44"/>
      <c r="AM228" s="45"/>
    </row>
    <row r="229" spans="1:39" ht="84" customHeight="1" thickBot="1" x14ac:dyDescent="0.3">
      <c r="A229" s="226"/>
      <c r="B229" s="331"/>
      <c r="C229" s="236"/>
      <c r="D229" s="236"/>
      <c r="E229" s="236"/>
      <c r="F229" s="236"/>
      <c r="G229" s="236"/>
      <c r="H229" s="236"/>
      <c r="I229" s="236"/>
      <c r="J229" s="270"/>
      <c r="K229" s="254"/>
      <c r="L229" s="315"/>
      <c r="M229" s="315"/>
      <c r="N229" s="312"/>
      <c r="O229" s="254"/>
      <c r="P229" s="333"/>
      <c r="Q229" s="50">
        <v>6</v>
      </c>
      <c r="R229" s="51"/>
      <c r="S229" s="52" t="s">
        <v>159</v>
      </c>
      <c r="T229" s="53"/>
      <c r="U229" s="53"/>
      <c r="V229" s="54" t="s">
        <v>159</v>
      </c>
      <c r="W229" s="53"/>
      <c r="X229" s="53"/>
      <c r="Y229" s="53"/>
      <c r="Z229" s="53"/>
      <c r="AA229" s="53"/>
      <c r="AB229" s="53"/>
      <c r="AC229" s="53"/>
      <c r="AD229" s="55" t="s">
        <v>159</v>
      </c>
      <c r="AE229" s="56" t="s">
        <v>159</v>
      </c>
      <c r="AF229" s="54" t="s">
        <v>159</v>
      </c>
      <c r="AG229" s="56" t="s">
        <v>159</v>
      </c>
      <c r="AH229" s="54" t="s">
        <v>159</v>
      </c>
      <c r="AI229" s="57" t="s">
        <v>159</v>
      </c>
      <c r="AJ229" s="53"/>
      <c r="AK229" s="58"/>
      <c r="AL229" s="58"/>
      <c r="AM229" s="59"/>
    </row>
    <row r="230" spans="1:39" ht="151.5" customHeight="1" x14ac:dyDescent="0.25">
      <c r="A230" s="224" t="s">
        <v>48</v>
      </c>
      <c r="B230" s="271">
        <v>40</v>
      </c>
      <c r="C230" s="262" t="s">
        <v>116</v>
      </c>
      <c r="D230" s="262" t="s">
        <v>224</v>
      </c>
      <c r="E230" s="262" t="s">
        <v>225</v>
      </c>
      <c r="F230" s="262" t="s">
        <v>465</v>
      </c>
      <c r="G230" s="327" t="s">
        <v>5</v>
      </c>
      <c r="H230" s="262" t="s">
        <v>190</v>
      </c>
      <c r="I230" s="276">
        <v>21000</v>
      </c>
      <c r="J230" s="304" t="s">
        <v>268</v>
      </c>
      <c r="K230" s="303">
        <v>1</v>
      </c>
      <c r="L230" s="309" t="s">
        <v>118</v>
      </c>
      <c r="M230" s="303" t="s">
        <v>118</v>
      </c>
      <c r="N230" s="304" t="s">
        <v>156</v>
      </c>
      <c r="O230" s="303">
        <v>0.6</v>
      </c>
      <c r="P230" s="323" t="s">
        <v>181</v>
      </c>
      <c r="Q230" s="20">
        <v>1</v>
      </c>
      <c r="R230" s="140" t="s">
        <v>49</v>
      </c>
      <c r="S230" s="22" t="s">
        <v>157</v>
      </c>
      <c r="T230" s="23" t="s">
        <v>119</v>
      </c>
      <c r="U230" s="23" t="s">
        <v>120</v>
      </c>
      <c r="V230" s="141"/>
      <c r="W230" s="23" t="s">
        <v>127</v>
      </c>
      <c r="X230" s="23" t="s">
        <v>122</v>
      </c>
      <c r="Y230" s="23" t="s">
        <v>123</v>
      </c>
      <c r="Z230" s="23"/>
      <c r="AA230" s="23"/>
      <c r="AB230" s="23"/>
      <c r="AC230" s="23"/>
      <c r="AD230" s="26">
        <v>0.6</v>
      </c>
      <c r="AE230" s="181" t="s">
        <v>155</v>
      </c>
      <c r="AF230" s="28">
        <v>0.6</v>
      </c>
      <c r="AG230" s="27" t="s">
        <v>156</v>
      </c>
      <c r="AH230" s="28">
        <v>0.6</v>
      </c>
      <c r="AI230" s="42" t="s">
        <v>156</v>
      </c>
      <c r="AJ230" s="30" t="s">
        <v>131</v>
      </c>
      <c r="AK230" s="126" t="s">
        <v>226</v>
      </c>
      <c r="AL230" s="31" t="s">
        <v>227</v>
      </c>
      <c r="AM230" s="68" t="s">
        <v>417</v>
      </c>
    </row>
    <row r="231" spans="1:39" ht="151.5" customHeight="1" x14ac:dyDescent="0.25">
      <c r="A231" s="225"/>
      <c r="B231" s="265"/>
      <c r="C231" s="231"/>
      <c r="D231" s="231"/>
      <c r="E231" s="231"/>
      <c r="F231" s="231"/>
      <c r="G231" s="328"/>
      <c r="H231" s="231"/>
      <c r="I231" s="277"/>
      <c r="J231" s="269"/>
      <c r="K231" s="219"/>
      <c r="L231" s="294"/>
      <c r="M231" s="219">
        <v>0</v>
      </c>
      <c r="N231" s="269"/>
      <c r="O231" s="219"/>
      <c r="P231" s="324"/>
      <c r="Q231" s="33">
        <v>2</v>
      </c>
      <c r="R231" s="34" t="s">
        <v>50</v>
      </c>
      <c r="S231" s="35" t="s">
        <v>157</v>
      </c>
      <c r="T231" s="36" t="s">
        <v>128</v>
      </c>
      <c r="U231" s="36" t="s">
        <v>120</v>
      </c>
      <c r="V231" s="37" t="s">
        <v>158</v>
      </c>
      <c r="W231" s="36" t="s">
        <v>127</v>
      </c>
      <c r="X231" s="36" t="s">
        <v>122</v>
      </c>
      <c r="Y231" s="36" t="s">
        <v>123</v>
      </c>
      <c r="Z231" s="36"/>
      <c r="AA231" s="36"/>
      <c r="AB231" s="36"/>
      <c r="AC231" s="36"/>
      <c r="AD231" s="39">
        <v>0.7</v>
      </c>
      <c r="AE231" s="182" t="s">
        <v>155</v>
      </c>
      <c r="AF231" s="41">
        <v>0.42</v>
      </c>
      <c r="AG231" s="40" t="s">
        <v>156</v>
      </c>
      <c r="AH231" s="41">
        <v>0.6</v>
      </c>
      <c r="AI231" s="42" t="s">
        <v>156</v>
      </c>
      <c r="AJ231" s="43" t="s">
        <v>124</v>
      </c>
      <c r="AK231" s="44"/>
      <c r="AL231" s="44"/>
      <c r="AM231" s="45"/>
    </row>
    <row r="232" spans="1:39" ht="151.5" customHeight="1" x14ac:dyDescent="0.25">
      <c r="A232" s="225"/>
      <c r="B232" s="265"/>
      <c r="C232" s="231"/>
      <c r="D232" s="231"/>
      <c r="E232" s="231"/>
      <c r="F232" s="231"/>
      <c r="G232" s="328"/>
      <c r="H232" s="231"/>
      <c r="I232" s="277"/>
      <c r="J232" s="269"/>
      <c r="K232" s="219"/>
      <c r="L232" s="294"/>
      <c r="M232" s="219">
        <v>0</v>
      </c>
      <c r="N232" s="269"/>
      <c r="O232" s="219"/>
      <c r="P232" s="324"/>
      <c r="Q232" s="33">
        <v>3</v>
      </c>
      <c r="R232" s="46" t="s">
        <v>51</v>
      </c>
      <c r="S232" s="35" t="s">
        <v>157</v>
      </c>
      <c r="T232" s="36" t="s">
        <v>128</v>
      </c>
      <c r="U232" s="36" t="s">
        <v>120</v>
      </c>
      <c r="V232" s="37" t="s">
        <v>158</v>
      </c>
      <c r="W232" s="36" t="s">
        <v>127</v>
      </c>
      <c r="X232" s="36" t="s">
        <v>122</v>
      </c>
      <c r="Y232" s="36" t="s">
        <v>123</v>
      </c>
      <c r="Z232" s="36"/>
      <c r="AA232" s="36"/>
      <c r="AB232" s="36"/>
      <c r="AC232" s="36"/>
      <c r="AD232" s="39">
        <v>0.49</v>
      </c>
      <c r="AE232" s="182" t="s">
        <v>163</v>
      </c>
      <c r="AF232" s="41">
        <v>0.28999999999999998</v>
      </c>
      <c r="AG232" s="40" t="s">
        <v>156</v>
      </c>
      <c r="AH232" s="41">
        <v>0.6</v>
      </c>
      <c r="AI232" s="42" t="s">
        <v>156</v>
      </c>
      <c r="AJ232" s="43" t="s">
        <v>124</v>
      </c>
      <c r="AK232" s="44"/>
      <c r="AL232" s="44"/>
      <c r="AM232" s="45"/>
    </row>
    <row r="233" spans="1:39" ht="151.5" customHeight="1" x14ac:dyDescent="0.25">
      <c r="A233" s="225"/>
      <c r="B233" s="265"/>
      <c r="C233" s="231"/>
      <c r="D233" s="231"/>
      <c r="E233" s="231"/>
      <c r="F233" s="231"/>
      <c r="G233" s="328"/>
      <c r="H233" s="231"/>
      <c r="I233" s="277"/>
      <c r="J233" s="269"/>
      <c r="K233" s="219"/>
      <c r="L233" s="294"/>
      <c r="M233" s="219">
        <v>0</v>
      </c>
      <c r="N233" s="269"/>
      <c r="O233" s="219"/>
      <c r="P233" s="324"/>
      <c r="Q233" s="33">
        <v>4</v>
      </c>
      <c r="R233" s="34" t="s">
        <v>416</v>
      </c>
      <c r="S233" s="35" t="s">
        <v>85</v>
      </c>
      <c r="T233" s="36" t="s">
        <v>182</v>
      </c>
      <c r="U233" s="36" t="s">
        <v>120</v>
      </c>
      <c r="V233" s="37" t="s">
        <v>183</v>
      </c>
      <c r="W233" s="36" t="s">
        <v>127</v>
      </c>
      <c r="X233" s="36" t="s">
        <v>122</v>
      </c>
      <c r="Y233" s="36" t="s">
        <v>123</v>
      </c>
      <c r="Z233" s="36"/>
      <c r="AA233" s="36"/>
      <c r="AB233" s="36"/>
      <c r="AC233" s="36"/>
      <c r="AD233" s="39">
        <v>0.49</v>
      </c>
      <c r="AE233" s="182" t="s">
        <v>163</v>
      </c>
      <c r="AF233" s="41">
        <v>0.28999999999999998</v>
      </c>
      <c r="AG233" s="40" t="s">
        <v>156</v>
      </c>
      <c r="AH233" s="41">
        <v>0.6</v>
      </c>
      <c r="AI233" s="42" t="s">
        <v>156</v>
      </c>
      <c r="AJ233" s="43" t="s">
        <v>124</v>
      </c>
      <c r="AK233" s="44"/>
      <c r="AL233" s="44"/>
      <c r="AM233" s="45"/>
    </row>
    <row r="234" spans="1:39" ht="63" customHeight="1" x14ac:dyDescent="0.25">
      <c r="A234" s="225"/>
      <c r="B234" s="265"/>
      <c r="C234" s="231"/>
      <c r="D234" s="231"/>
      <c r="E234" s="231"/>
      <c r="F234" s="231"/>
      <c r="G234" s="328"/>
      <c r="H234" s="231"/>
      <c r="I234" s="277"/>
      <c r="J234" s="269"/>
      <c r="K234" s="219"/>
      <c r="L234" s="294"/>
      <c r="M234" s="219">
        <v>0</v>
      </c>
      <c r="N234" s="269"/>
      <c r="O234" s="219"/>
      <c r="P234" s="324"/>
      <c r="Q234" s="33">
        <v>5</v>
      </c>
      <c r="R234" s="34"/>
      <c r="S234" s="35" t="s">
        <v>159</v>
      </c>
      <c r="T234" s="36"/>
      <c r="U234" s="36"/>
      <c r="V234" s="37" t="s">
        <v>159</v>
      </c>
      <c r="W234" s="36"/>
      <c r="X234" s="36"/>
      <c r="Y234" s="36"/>
      <c r="Z234" s="36"/>
      <c r="AA234" s="36"/>
      <c r="AB234" s="36"/>
      <c r="AC234" s="36"/>
      <c r="AD234" s="39" t="s">
        <v>159</v>
      </c>
      <c r="AE234" s="40" t="s">
        <v>159</v>
      </c>
      <c r="AF234" s="41" t="s">
        <v>159</v>
      </c>
      <c r="AG234" s="40" t="s">
        <v>159</v>
      </c>
      <c r="AH234" s="41" t="s">
        <v>159</v>
      </c>
      <c r="AI234" s="42" t="s">
        <v>159</v>
      </c>
      <c r="AJ234" s="43"/>
      <c r="AK234" s="44"/>
      <c r="AL234" s="44"/>
      <c r="AM234" s="45"/>
    </row>
    <row r="235" spans="1:39" ht="63" customHeight="1" x14ac:dyDescent="0.25">
      <c r="A235" s="225"/>
      <c r="B235" s="272"/>
      <c r="C235" s="232"/>
      <c r="D235" s="232"/>
      <c r="E235" s="232"/>
      <c r="F235" s="232"/>
      <c r="G235" s="329"/>
      <c r="H235" s="232"/>
      <c r="I235" s="278"/>
      <c r="J235" s="280"/>
      <c r="K235" s="220"/>
      <c r="L235" s="295"/>
      <c r="M235" s="220">
        <v>0</v>
      </c>
      <c r="N235" s="280"/>
      <c r="O235" s="220"/>
      <c r="P235" s="325"/>
      <c r="Q235" s="33">
        <v>6</v>
      </c>
      <c r="R235" s="34"/>
      <c r="S235" s="35" t="s">
        <v>159</v>
      </c>
      <c r="T235" s="36"/>
      <c r="U235" s="36"/>
      <c r="V235" s="37" t="s">
        <v>159</v>
      </c>
      <c r="W235" s="36"/>
      <c r="X235" s="36"/>
      <c r="Y235" s="36"/>
      <c r="Z235" s="36"/>
      <c r="AA235" s="36"/>
      <c r="AB235" s="36"/>
      <c r="AC235" s="36"/>
      <c r="AD235" s="39" t="s">
        <v>159</v>
      </c>
      <c r="AE235" s="40" t="s">
        <v>159</v>
      </c>
      <c r="AF235" s="41" t="s">
        <v>159</v>
      </c>
      <c r="AG235" s="40" t="s">
        <v>159</v>
      </c>
      <c r="AH235" s="41" t="s">
        <v>159</v>
      </c>
      <c r="AI235" s="42" t="s">
        <v>159</v>
      </c>
      <c r="AJ235" s="43"/>
      <c r="AK235" s="44"/>
      <c r="AL235" s="44"/>
      <c r="AM235" s="45"/>
    </row>
    <row r="236" spans="1:39" ht="151.5" customHeight="1" x14ac:dyDescent="0.25">
      <c r="A236" s="225"/>
      <c r="B236" s="264">
        <v>41</v>
      </c>
      <c r="C236" s="230" t="s">
        <v>116</v>
      </c>
      <c r="D236" s="230" t="s">
        <v>228</v>
      </c>
      <c r="E236" s="230" t="s">
        <v>310</v>
      </c>
      <c r="F236" s="230" t="s">
        <v>466</v>
      </c>
      <c r="G236" s="230" t="s">
        <v>5</v>
      </c>
      <c r="H236" s="230" t="s">
        <v>190</v>
      </c>
      <c r="I236" s="305">
        <v>50000</v>
      </c>
      <c r="J236" s="268" t="s">
        <v>268</v>
      </c>
      <c r="K236" s="218">
        <v>1</v>
      </c>
      <c r="L236" s="293" t="s">
        <v>118</v>
      </c>
      <c r="M236" s="218" t="s">
        <v>118</v>
      </c>
      <c r="N236" s="268" t="s">
        <v>156</v>
      </c>
      <c r="O236" s="218">
        <v>0.6</v>
      </c>
      <c r="P236" s="326" t="s">
        <v>181</v>
      </c>
      <c r="Q236" s="33">
        <v>1</v>
      </c>
      <c r="R236" s="34" t="s">
        <v>418</v>
      </c>
      <c r="S236" s="35" t="s">
        <v>157</v>
      </c>
      <c r="T236" s="36" t="s">
        <v>119</v>
      </c>
      <c r="U236" s="36" t="s">
        <v>120</v>
      </c>
      <c r="V236" s="37" t="s">
        <v>161</v>
      </c>
      <c r="W236" s="36" t="s">
        <v>127</v>
      </c>
      <c r="X236" s="36" t="s">
        <v>122</v>
      </c>
      <c r="Y236" s="36" t="s">
        <v>123</v>
      </c>
      <c r="Z236" s="36"/>
      <c r="AA236" s="36"/>
      <c r="AB236" s="36"/>
      <c r="AC236" s="36"/>
      <c r="AD236" s="39">
        <v>0.6</v>
      </c>
      <c r="AE236" s="40" t="s">
        <v>155</v>
      </c>
      <c r="AF236" s="41">
        <v>0.6</v>
      </c>
      <c r="AG236" s="40" t="s">
        <v>156</v>
      </c>
      <c r="AH236" s="41">
        <v>0.6</v>
      </c>
      <c r="AI236" s="42" t="s">
        <v>156</v>
      </c>
      <c r="AJ236" s="43" t="s">
        <v>131</v>
      </c>
      <c r="AK236" s="138" t="s">
        <v>229</v>
      </c>
      <c r="AL236" s="138" t="s">
        <v>230</v>
      </c>
      <c r="AM236" s="48" t="s">
        <v>417</v>
      </c>
    </row>
    <row r="237" spans="1:39" ht="91.5" customHeight="1" x14ac:dyDescent="0.25">
      <c r="A237" s="225"/>
      <c r="B237" s="265"/>
      <c r="C237" s="231"/>
      <c r="D237" s="231"/>
      <c r="E237" s="231"/>
      <c r="F237" s="231"/>
      <c r="G237" s="231"/>
      <c r="H237" s="231"/>
      <c r="I237" s="277"/>
      <c r="J237" s="269"/>
      <c r="K237" s="219"/>
      <c r="L237" s="294"/>
      <c r="M237" s="219">
        <v>0</v>
      </c>
      <c r="N237" s="269"/>
      <c r="O237" s="219"/>
      <c r="P237" s="324"/>
      <c r="Q237" s="33">
        <v>2</v>
      </c>
      <c r="R237" s="34"/>
      <c r="S237" s="35" t="s">
        <v>159</v>
      </c>
      <c r="T237" s="36"/>
      <c r="U237" s="36"/>
      <c r="V237" s="37" t="s">
        <v>159</v>
      </c>
      <c r="W237" s="36"/>
      <c r="X237" s="36"/>
      <c r="Y237" s="36"/>
      <c r="Z237" s="36"/>
      <c r="AA237" s="36"/>
      <c r="AB237" s="36"/>
      <c r="AC237" s="36"/>
      <c r="AD237" s="39" t="s">
        <v>159</v>
      </c>
      <c r="AE237" s="40" t="s">
        <v>159</v>
      </c>
      <c r="AF237" s="41" t="s">
        <v>159</v>
      </c>
      <c r="AG237" s="40" t="s">
        <v>159</v>
      </c>
      <c r="AH237" s="41" t="s">
        <v>159</v>
      </c>
      <c r="AI237" s="42" t="s">
        <v>159</v>
      </c>
      <c r="AJ237" s="43" t="s">
        <v>131</v>
      </c>
      <c r="AK237" s="138" t="s">
        <v>231</v>
      </c>
      <c r="AL237" s="138" t="s">
        <v>230</v>
      </c>
      <c r="AM237" s="48" t="s">
        <v>417</v>
      </c>
    </row>
    <row r="238" spans="1:39" ht="91.5" customHeight="1" x14ac:dyDescent="0.25">
      <c r="A238" s="225"/>
      <c r="B238" s="265"/>
      <c r="C238" s="231"/>
      <c r="D238" s="231"/>
      <c r="E238" s="231"/>
      <c r="F238" s="231"/>
      <c r="G238" s="231"/>
      <c r="H238" s="231"/>
      <c r="I238" s="277"/>
      <c r="J238" s="269"/>
      <c r="K238" s="219"/>
      <c r="L238" s="294"/>
      <c r="M238" s="219">
        <v>0</v>
      </c>
      <c r="N238" s="269"/>
      <c r="O238" s="219"/>
      <c r="P238" s="324"/>
      <c r="Q238" s="33">
        <v>3</v>
      </c>
      <c r="R238" s="46"/>
      <c r="S238" s="35" t="s">
        <v>159</v>
      </c>
      <c r="T238" s="36"/>
      <c r="U238" s="36"/>
      <c r="V238" s="37" t="s">
        <v>159</v>
      </c>
      <c r="W238" s="36"/>
      <c r="X238" s="36"/>
      <c r="Y238" s="36"/>
      <c r="Z238" s="36"/>
      <c r="AA238" s="36"/>
      <c r="AB238" s="36"/>
      <c r="AC238" s="36"/>
      <c r="AD238" s="39" t="s">
        <v>159</v>
      </c>
      <c r="AE238" s="40" t="s">
        <v>159</v>
      </c>
      <c r="AF238" s="41" t="s">
        <v>159</v>
      </c>
      <c r="AG238" s="40" t="s">
        <v>159</v>
      </c>
      <c r="AH238" s="41" t="s">
        <v>159</v>
      </c>
      <c r="AI238" s="42" t="s">
        <v>159</v>
      </c>
      <c r="AJ238" s="43"/>
      <c r="AK238" s="44"/>
      <c r="AL238" s="44"/>
      <c r="AM238" s="45"/>
    </row>
    <row r="239" spans="1:39" ht="91.5" customHeight="1" x14ac:dyDescent="0.25">
      <c r="A239" s="225"/>
      <c r="B239" s="265"/>
      <c r="C239" s="231"/>
      <c r="D239" s="231"/>
      <c r="E239" s="231"/>
      <c r="F239" s="231"/>
      <c r="G239" s="231"/>
      <c r="H239" s="231"/>
      <c r="I239" s="277"/>
      <c r="J239" s="269"/>
      <c r="K239" s="219"/>
      <c r="L239" s="294"/>
      <c r="M239" s="219">
        <v>0</v>
      </c>
      <c r="N239" s="269"/>
      <c r="O239" s="219"/>
      <c r="P239" s="324"/>
      <c r="Q239" s="33">
        <v>4</v>
      </c>
      <c r="R239" s="34"/>
      <c r="S239" s="35" t="s">
        <v>159</v>
      </c>
      <c r="T239" s="36"/>
      <c r="U239" s="36"/>
      <c r="V239" s="37" t="s">
        <v>159</v>
      </c>
      <c r="W239" s="36"/>
      <c r="X239" s="36"/>
      <c r="Y239" s="36"/>
      <c r="Z239" s="36"/>
      <c r="AA239" s="36"/>
      <c r="AB239" s="36"/>
      <c r="AC239" s="36"/>
      <c r="AD239" s="39" t="s">
        <v>159</v>
      </c>
      <c r="AE239" s="40" t="s">
        <v>159</v>
      </c>
      <c r="AF239" s="41" t="s">
        <v>159</v>
      </c>
      <c r="AG239" s="40" t="s">
        <v>159</v>
      </c>
      <c r="AH239" s="41" t="s">
        <v>159</v>
      </c>
      <c r="AI239" s="42" t="s">
        <v>159</v>
      </c>
      <c r="AJ239" s="43"/>
      <c r="AK239" s="44"/>
      <c r="AL239" s="44"/>
      <c r="AM239" s="45"/>
    </row>
    <row r="240" spans="1:39" ht="91.5" customHeight="1" x14ac:dyDescent="0.25">
      <c r="A240" s="225"/>
      <c r="B240" s="265"/>
      <c r="C240" s="231"/>
      <c r="D240" s="231"/>
      <c r="E240" s="231"/>
      <c r="F240" s="231"/>
      <c r="G240" s="231"/>
      <c r="H240" s="231"/>
      <c r="I240" s="277"/>
      <c r="J240" s="269"/>
      <c r="K240" s="219"/>
      <c r="L240" s="294"/>
      <c r="M240" s="219">
        <v>0</v>
      </c>
      <c r="N240" s="269"/>
      <c r="O240" s="219"/>
      <c r="P240" s="324"/>
      <c r="Q240" s="33">
        <v>5</v>
      </c>
      <c r="R240" s="34"/>
      <c r="S240" s="35" t="s">
        <v>159</v>
      </c>
      <c r="T240" s="36"/>
      <c r="U240" s="36"/>
      <c r="V240" s="37" t="s">
        <v>159</v>
      </c>
      <c r="W240" s="36"/>
      <c r="X240" s="36"/>
      <c r="Y240" s="36"/>
      <c r="Z240" s="36"/>
      <c r="AA240" s="36"/>
      <c r="AB240" s="36"/>
      <c r="AC240" s="36"/>
      <c r="AD240" s="39" t="s">
        <v>159</v>
      </c>
      <c r="AE240" s="40" t="s">
        <v>159</v>
      </c>
      <c r="AF240" s="41" t="s">
        <v>159</v>
      </c>
      <c r="AG240" s="40" t="s">
        <v>159</v>
      </c>
      <c r="AH240" s="41" t="s">
        <v>159</v>
      </c>
      <c r="AI240" s="42" t="s">
        <v>159</v>
      </c>
      <c r="AJ240" s="43"/>
      <c r="AK240" s="44"/>
      <c r="AL240" s="44"/>
      <c r="AM240" s="45"/>
    </row>
    <row r="241" spans="1:39" ht="91.5" customHeight="1" x14ac:dyDescent="0.25">
      <c r="A241" s="225"/>
      <c r="B241" s="272"/>
      <c r="C241" s="232"/>
      <c r="D241" s="232"/>
      <c r="E241" s="232"/>
      <c r="F241" s="232"/>
      <c r="G241" s="232"/>
      <c r="H241" s="232"/>
      <c r="I241" s="278"/>
      <c r="J241" s="280"/>
      <c r="K241" s="220"/>
      <c r="L241" s="295"/>
      <c r="M241" s="220">
        <v>0</v>
      </c>
      <c r="N241" s="280"/>
      <c r="O241" s="220"/>
      <c r="P241" s="325"/>
      <c r="Q241" s="33">
        <v>6</v>
      </c>
      <c r="R241" s="34"/>
      <c r="S241" s="35" t="s">
        <v>159</v>
      </c>
      <c r="T241" s="36"/>
      <c r="U241" s="36"/>
      <c r="V241" s="37" t="s">
        <v>159</v>
      </c>
      <c r="W241" s="36"/>
      <c r="X241" s="36"/>
      <c r="Y241" s="36"/>
      <c r="Z241" s="36"/>
      <c r="AA241" s="36"/>
      <c r="AB241" s="36"/>
      <c r="AC241" s="36"/>
      <c r="AD241" s="39" t="s">
        <v>159</v>
      </c>
      <c r="AE241" s="40" t="s">
        <v>159</v>
      </c>
      <c r="AF241" s="41" t="s">
        <v>159</v>
      </c>
      <c r="AG241" s="40" t="s">
        <v>159</v>
      </c>
      <c r="AH241" s="41" t="s">
        <v>159</v>
      </c>
      <c r="AI241" s="42" t="s">
        <v>159</v>
      </c>
      <c r="AJ241" s="43"/>
      <c r="AK241" s="44"/>
      <c r="AL241" s="44"/>
      <c r="AM241" s="45"/>
    </row>
    <row r="242" spans="1:39" ht="151.5" customHeight="1" x14ac:dyDescent="0.25">
      <c r="A242" s="225"/>
      <c r="B242" s="264">
        <v>42</v>
      </c>
      <c r="C242" s="230" t="s">
        <v>116</v>
      </c>
      <c r="D242" s="230" t="s">
        <v>311</v>
      </c>
      <c r="E242" s="230" t="s">
        <v>232</v>
      </c>
      <c r="F242" s="230" t="s">
        <v>467</v>
      </c>
      <c r="G242" s="230" t="s">
        <v>15</v>
      </c>
      <c r="H242" s="230" t="s">
        <v>140</v>
      </c>
      <c r="I242" s="305">
        <v>5000</v>
      </c>
      <c r="J242" s="268" t="s">
        <v>184</v>
      </c>
      <c r="K242" s="218">
        <v>0.8</v>
      </c>
      <c r="L242" s="293" t="s">
        <v>141</v>
      </c>
      <c r="M242" s="218" t="s">
        <v>141</v>
      </c>
      <c r="N242" s="268" t="s">
        <v>269</v>
      </c>
      <c r="O242" s="218">
        <v>1</v>
      </c>
      <c r="P242" s="297" t="s">
        <v>270</v>
      </c>
      <c r="Q242" s="33">
        <v>1</v>
      </c>
      <c r="R242" s="34" t="s">
        <v>419</v>
      </c>
      <c r="S242" s="35" t="s">
        <v>157</v>
      </c>
      <c r="T242" s="36" t="s">
        <v>119</v>
      </c>
      <c r="U242" s="36" t="s">
        <v>120</v>
      </c>
      <c r="V242" s="37" t="s">
        <v>161</v>
      </c>
      <c r="W242" s="36" t="s">
        <v>127</v>
      </c>
      <c r="X242" s="36" t="s">
        <v>122</v>
      </c>
      <c r="Y242" s="36" t="s">
        <v>123</v>
      </c>
      <c r="Z242" s="36"/>
      <c r="AA242" s="36"/>
      <c r="AB242" s="36"/>
      <c r="AC242" s="36"/>
      <c r="AD242" s="39">
        <v>0.48</v>
      </c>
      <c r="AE242" s="40" t="s">
        <v>155</v>
      </c>
      <c r="AF242" s="41">
        <v>0.48</v>
      </c>
      <c r="AG242" s="40" t="s">
        <v>269</v>
      </c>
      <c r="AH242" s="41">
        <v>1</v>
      </c>
      <c r="AI242" s="42" t="s">
        <v>270</v>
      </c>
      <c r="AJ242" s="43" t="s">
        <v>131</v>
      </c>
      <c r="AK242" s="138" t="s">
        <v>233</v>
      </c>
      <c r="AL242" s="44" t="s">
        <v>227</v>
      </c>
      <c r="AM242" s="48" t="s">
        <v>417</v>
      </c>
    </row>
    <row r="243" spans="1:39" ht="151.5" customHeight="1" x14ac:dyDescent="0.25">
      <c r="A243" s="225"/>
      <c r="B243" s="265"/>
      <c r="C243" s="231"/>
      <c r="D243" s="231"/>
      <c r="E243" s="231"/>
      <c r="F243" s="231"/>
      <c r="G243" s="231"/>
      <c r="H243" s="231"/>
      <c r="I243" s="277"/>
      <c r="J243" s="269"/>
      <c r="K243" s="219"/>
      <c r="L243" s="294"/>
      <c r="M243" s="219">
        <v>0</v>
      </c>
      <c r="N243" s="269"/>
      <c r="O243" s="219"/>
      <c r="P243" s="222"/>
      <c r="Q243" s="33">
        <v>2</v>
      </c>
      <c r="R243" s="34" t="s">
        <v>52</v>
      </c>
      <c r="S243" s="35" t="s">
        <v>157</v>
      </c>
      <c r="T243" s="36" t="s">
        <v>119</v>
      </c>
      <c r="U243" s="36" t="s">
        <v>120</v>
      </c>
      <c r="V243" s="37" t="s">
        <v>161</v>
      </c>
      <c r="W243" s="36" t="s">
        <v>127</v>
      </c>
      <c r="X243" s="36" t="s">
        <v>122</v>
      </c>
      <c r="Y243" s="36" t="s">
        <v>123</v>
      </c>
      <c r="Z243" s="36"/>
      <c r="AA243" s="36"/>
      <c r="AB243" s="36"/>
      <c r="AC243" s="36"/>
      <c r="AD243" s="142">
        <v>0.28799999999999998</v>
      </c>
      <c r="AE243" s="40" t="s">
        <v>163</v>
      </c>
      <c r="AF243" s="41">
        <v>0.28799999999999998</v>
      </c>
      <c r="AG243" s="40" t="s">
        <v>269</v>
      </c>
      <c r="AH243" s="41">
        <v>1</v>
      </c>
      <c r="AI243" s="42" t="s">
        <v>270</v>
      </c>
      <c r="AJ243" s="43" t="s">
        <v>124</v>
      </c>
      <c r="AK243" s="44"/>
      <c r="AL243" s="44"/>
      <c r="AM243" s="45"/>
    </row>
    <row r="244" spans="1:39" ht="151.5" customHeight="1" x14ac:dyDescent="0.25">
      <c r="A244" s="225"/>
      <c r="B244" s="265"/>
      <c r="C244" s="231"/>
      <c r="D244" s="231"/>
      <c r="E244" s="231"/>
      <c r="F244" s="231"/>
      <c r="G244" s="231"/>
      <c r="H244" s="231"/>
      <c r="I244" s="277"/>
      <c r="J244" s="269"/>
      <c r="K244" s="219"/>
      <c r="L244" s="294"/>
      <c r="M244" s="219">
        <v>0</v>
      </c>
      <c r="N244" s="269"/>
      <c r="O244" s="219"/>
      <c r="P244" s="222"/>
      <c r="Q244" s="33">
        <v>3</v>
      </c>
      <c r="R244" s="46" t="s">
        <v>53</v>
      </c>
      <c r="S244" s="35" t="s">
        <v>157</v>
      </c>
      <c r="T244" s="36" t="s">
        <v>119</v>
      </c>
      <c r="U244" s="36" t="s">
        <v>120</v>
      </c>
      <c r="V244" s="37" t="s">
        <v>161</v>
      </c>
      <c r="W244" s="36" t="s">
        <v>127</v>
      </c>
      <c r="X244" s="36" t="s">
        <v>122</v>
      </c>
      <c r="Y244" s="36" t="s">
        <v>123</v>
      </c>
      <c r="Z244" s="36"/>
      <c r="AA244" s="36"/>
      <c r="AB244" s="36"/>
      <c r="AC244" s="36"/>
      <c r="AD244" s="39">
        <v>0.17279999999999998</v>
      </c>
      <c r="AE244" s="40" t="s">
        <v>194</v>
      </c>
      <c r="AF244" s="41">
        <v>0.17279999999999998</v>
      </c>
      <c r="AG244" s="40" t="s">
        <v>269</v>
      </c>
      <c r="AH244" s="41">
        <v>1</v>
      </c>
      <c r="AI244" s="42" t="s">
        <v>270</v>
      </c>
      <c r="AJ244" s="43" t="s">
        <v>124</v>
      </c>
      <c r="AK244" s="44"/>
      <c r="AL244" s="44"/>
      <c r="AM244" s="45"/>
    </row>
    <row r="245" spans="1:39" ht="65.25" customHeight="1" x14ac:dyDescent="0.25">
      <c r="A245" s="225"/>
      <c r="B245" s="265"/>
      <c r="C245" s="231"/>
      <c r="D245" s="231"/>
      <c r="E245" s="231"/>
      <c r="F245" s="231"/>
      <c r="G245" s="231"/>
      <c r="H245" s="231"/>
      <c r="I245" s="277"/>
      <c r="J245" s="269"/>
      <c r="K245" s="219"/>
      <c r="L245" s="294"/>
      <c r="M245" s="219">
        <v>0</v>
      </c>
      <c r="N245" s="269"/>
      <c r="O245" s="219"/>
      <c r="P245" s="222"/>
      <c r="Q245" s="33">
        <v>4</v>
      </c>
      <c r="R245" s="34"/>
      <c r="S245" s="35" t="s">
        <v>159</v>
      </c>
      <c r="T245" s="36"/>
      <c r="U245" s="36"/>
      <c r="V245" s="37" t="s">
        <v>159</v>
      </c>
      <c r="W245" s="36"/>
      <c r="X245" s="36"/>
      <c r="Y245" s="36"/>
      <c r="Z245" s="36"/>
      <c r="AA245" s="36"/>
      <c r="AB245" s="36"/>
      <c r="AC245" s="36"/>
      <c r="AD245" s="39" t="s">
        <v>159</v>
      </c>
      <c r="AE245" s="40" t="s">
        <v>159</v>
      </c>
      <c r="AF245" s="41" t="s">
        <v>159</v>
      </c>
      <c r="AG245" s="40" t="s">
        <v>159</v>
      </c>
      <c r="AH245" s="41" t="s">
        <v>159</v>
      </c>
      <c r="AI245" s="42" t="s">
        <v>159</v>
      </c>
      <c r="AJ245" s="43"/>
      <c r="AK245" s="44"/>
      <c r="AL245" s="44"/>
      <c r="AM245" s="45"/>
    </row>
    <row r="246" spans="1:39" ht="65.25" customHeight="1" x14ac:dyDescent="0.25">
      <c r="A246" s="225"/>
      <c r="B246" s="265"/>
      <c r="C246" s="231"/>
      <c r="D246" s="231"/>
      <c r="E246" s="231"/>
      <c r="F246" s="231"/>
      <c r="G246" s="231"/>
      <c r="H246" s="231"/>
      <c r="I246" s="277"/>
      <c r="J246" s="269"/>
      <c r="K246" s="219"/>
      <c r="L246" s="294"/>
      <c r="M246" s="219">
        <v>0</v>
      </c>
      <c r="N246" s="269"/>
      <c r="O246" s="219"/>
      <c r="P246" s="222"/>
      <c r="Q246" s="33">
        <v>5</v>
      </c>
      <c r="R246" s="34"/>
      <c r="S246" s="35" t="s">
        <v>159</v>
      </c>
      <c r="T246" s="36"/>
      <c r="U246" s="36"/>
      <c r="V246" s="37" t="s">
        <v>159</v>
      </c>
      <c r="W246" s="36"/>
      <c r="X246" s="36"/>
      <c r="Y246" s="36"/>
      <c r="Z246" s="36"/>
      <c r="AA246" s="36"/>
      <c r="AB246" s="36"/>
      <c r="AC246" s="36"/>
      <c r="AD246" s="39" t="s">
        <v>159</v>
      </c>
      <c r="AE246" s="40" t="s">
        <v>159</v>
      </c>
      <c r="AF246" s="41" t="s">
        <v>159</v>
      </c>
      <c r="AG246" s="40" t="s">
        <v>159</v>
      </c>
      <c r="AH246" s="41" t="s">
        <v>159</v>
      </c>
      <c r="AI246" s="42" t="s">
        <v>159</v>
      </c>
      <c r="AJ246" s="43"/>
      <c r="AK246" s="44"/>
      <c r="AL246" s="44"/>
      <c r="AM246" s="45"/>
    </row>
    <row r="247" spans="1:39" ht="65.25" customHeight="1" thickBot="1" x14ac:dyDescent="0.3">
      <c r="A247" s="226"/>
      <c r="B247" s="266"/>
      <c r="C247" s="236"/>
      <c r="D247" s="236"/>
      <c r="E247" s="236"/>
      <c r="F247" s="236"/>
      <c r="G247" s="236"/>
      <c r="H247" s="236"/>
      <c r="I247" s="317"/>
      <c r="J247" s="270"/>
      <c r="K247" s="254"/>
      <c r="L247" s="302"/>
      <c r="M247" s="254">
        <v>0</v>
      </c>
      <c r="N247" s="270"/>
      <c r="O247" s="254"/>
      <c r="P247" s="223"/>
      <c r="Q247" s="50">
        <v>6</v>
      </c>
      <c r="R247" s="51"/>
      <c r="S247" s="52" t="s">
        <v>159</v>
      </c>
      <c r="T247" s="53"/>
      <c r="U247" s="53"/>
      <c r="V247" s="54" t="s">
        <v>159</v>
      </c>
      <c r="W247" s="53"/>
      <c r="X247" s="53"/>
      <c r="Y247" s="53"/>
      <c r="Z247" s="53"/>
      <c r="AA247" s="53"/>
      <c r="AB247" s="53"/>
      <c r="AC247" s="53"/>
      <c r="AD247" s="55" t="s">
        <v>159</v>
      </c>
      <c r="AE247" s="56" t="s">
        <v>159</v>
      </c>
      <c r="AF247" s="54" t="s">
        <v>159</v>
      </c>
      <c r="AG247" s="56" t="s">
        <v>159</v>
      </c>
      <c r="AH247" s="54" t="s">
        <v>159</v>
      </c>
      <c r="AI247" s="57" t="s">
        <v>159</v>
      </c>
      <c r="AJ247" s="53"/>
      <c r="AK247" s="58"/>
      <c r="AL247" s="58"/>
      <c r="AM247" s="59"/>
    </row>
    <row r="248" spans="1:39" ht="151.5" customHeight="1" x14ac:dyDescent="0.25">
      <c r="A248" s="224" t="s">
        <v>38</v>
      </c>
      <c r="B248" s="255">
        <v>43</v>
      </c>
      <c r="C248" s="260" t="s">
        <v>167</v>
      </c>
      <c r="D248" s="260" t="s">
        <v>234</v>
      </c>
      <c r="E248" s="260" t="s">
        <v>235</v>
      </c>
      <c r="F248" s="262" t="s">
        <v>448</v>
      </c>
      <c r="G248" s="320" t="s">
        <v>24</v>
      </c>
      <c r="H248" s="260" t="s">
        <v>190</v>
      </c>
      <c r="I248" s="263">
        <v>300</v>
      </c>
      <c r="J248" s="259" t="s">
        <v>155</v>
      </c>
      <c r="K248" s="257">
        <v>0.6</v>
      </c>
      <c r="L248" s="258" t="s">
        <v>236</v>
      </c>
      <c r="M248" s="257" t="s">
        <v>236</v>
      </c>
      <c r="N248" s="259" t="s">
        <v>156</v>
      </c>
      <c r="O248" s="257">
        <v>0.6</v>
      </c>
      <c r="P248" s="245" t="s">
        <v>156</v>
      </c>
      <c r="Q248" s="69">
        <v>1</v>
      </c>
      <c r="R248" s="70" t="s">
        <v>37</v>
      </c>
      <c r="S248" s="71" t="s">
        <v>157</v>
      </c>
      <c r="T248" s="72" t="s">
        <v>119</v>
      </c>
      <c r="U248" s="72" t="s">
        <v>120</v>
      </c>
      <c r="V248" s="73">
        <v>0.4</v>
      </c>
      <c r="W248" s="72" t="s">
        <v>127</v>
      </c>
      <c r="X248" s="72" t="s">
        <v>122</v>
      </c>
      <c r="Y248" s="72" t="s">
        <v>123</v>
      </c>
      <c r="Z248" s="72"/>
      <c r="AA248" s="72"/>
      <c r="AB248" s="72"/>
      <c r="AC248" s="72"/>
      <c r="AD248" s="74">
        <v>0.36</v>
      </c>
      <c r="AE248" s="75" t="s">
        <v>163</v>
      </c>
      <c r="AF248" s="76">
        <v>0.36</v>
      </c>
      <c r="AG248" s="75" t="s">
        <v>156</v>
      </c>
      <c r="AH248" s="76">
        <v>0.6</v>
      </c>
      <c r="AI248" s="77" t="s">
        <v>156</v>
      </c>
      <c r="AJ248" s="78" t="s">
        <v>124</v>
      </c>
      <c r="AK248" s="79"/>
      <c r="AL248" s="143"/>
      <c r="AM248" s="80"/>
    </row>
    <row r="249" spans="1:39" ht="72.75" customHeight="1" x14ac:dyDescent="0.25">
      <c r="A249" s="225"/>
      <c r="B249" s="228"/>
      <c r="C249" s="204"/>
      <c r="D249" s="204"/>
      <c r="E249" s="204"/>
      <c r="F249" s="231"/>
      <c r="G249" s="321"/>
      <c r="H249" s="204"/>
      <c r="I249" s="207"/>
      <c r="J249" s="210"/>
      <c r="K249" s="213"/>
      <c r="L249" s="216"/>
      <c r="M249" s="213">
        <v>0</v>
      </c>
      <c r="N249" s="210"/>
      <c r="O249" s="213"/>
      <c r="P249" s="246"/>
      <c r="Q249" s="81">
        <v>2</v>
      </c>
      <c r="R249" s="82"/>
      <c r="S249" s="83"/>
      <c r="T249" s="84"/>
      <c r="U249" s="84"/>
      <c r="V249" s="85"/>
      <c r="W249" s="84"/>
      <c r="X249" s="84"/>
      <c r="Y249" s="84"/>
      <c r="Z249" s="84"/>
      <c r="AB249" s="84"/>
      <c r="AC249" s="84"/>
      <c r="AD249" s="86"/>
      <c r="AE249" s="87"/>
      <c r="AF249" s="88"/>
      <c r="AG249" s="87"/>
      <c r="AH249" s="88"/>
      <c r="AI249" s="47"/>
      <c r="AJ249" s="89"/>
      <c r="AK249" s="90"/>
      <c r="AL249" s="94"/>
      <c r="AM249" s="91"/>
    </row>
    <row r="250" spans="1:39" ht="72.75" customHeight="1" x14ac:dyDescent="0.25">
      <c r="A250" s="225"/>
      <c r="B250" s="228"/>
      <c r="C250" s="204"/>
      <c r="D250" s="204"/>
      <c r="E250" s="204"/>
      <c r="F250" s="231"/>
      <c r="G250" s="321"/>
      <c r="H250" s="204"/>
      <c r="I250" s="207"/>
      <c r="J250" s="210"/>
      <c r="K250" s="213"/>
      <c r="L250" s="216"/>
      <c r="M250" s="213">
        <v>0</v>
      </c>
      <c r="N250" s="210"/>
      <c r="O250" s="213"/>
      <c r="P250" s="246"/>
      <c r="Q250" s="81">
        <v>3</v>
      </c>
      <c r="R250" s="144"/>
      <c r="S250" s="83" t="s">
        <v>159</v>
      </c>
      <c r="T250" s="84"/>
      <c r="U250" s="84"/>
      <c r="V250" s="85" t="s">
        <v>159</v>
      </c>
      <c r="W250" s="84"/>
      <c r="X250" s="84"/>
      <c r="Y250" s="84"/>
      <c r="Z250" s="84"/>
      <c r="AA250" s="84"/>
      <c r="AB250" s="84"/>
      <c r="AC250" s="84"/>
      <c r="AD250" s="86" t="s">
        <v>159</v>
      </c>
      <c r="AE250" s="87" t="s">
        <v>159</v>
      </c>
      <c r="AF250" s="88" t="s">
        <v>159</v>
      </c>
      <c r="AG250" s="87" t="s">
        <v>159</v>
      </c>
      <c r="AH250" s="88" t="s">
        <v>159</v>
      </c>
      <c r="AI250" s="47" t="s">
        <v>159</v>
      </c>
      <c r="AJ250" s="89"/>
      <c r="AK250" s="90"/>
      <c r="AL250" s="94"/>
      <c r="AM250" s="91"/>
    </row>
    <row r="251" spans="1:39" ht="72.75" customHeight="1" x14ac:dyDescent="0.25">
      <c r="A251" s="225"/>
      <c r="B251" s="228"/>
      <c r="C251" s="204"/>
      <c r="D251" s="204"/>
      <c r="E251" s="204"/>
      <c r="F251" s="231"/>
      <c r="G251" s="321"/>
      <c r="H251" s="204"/>
      <c r="I251" s="207"/>
      <c r="J251" s="210"/>
      <c r="K251" s="213"/>
      <c r="L251" s="216"/>
      <c r="M251" s="213">
        <v>0</v>
      </c>
      <c r="N251" s="210"/>
      <c r="O251" s="213"/>
      <c r="P251" s="246"/>
      <c r="Q251" s="81">
        <v>4</v>
      </c>
      <c r="R251" s="82"/>
      <c r="S251" s="83" t="s">
        <v>159</v>
      </c>
      <c r="T251" s="84"/>
      <c r="U251" s="84"/>
      <c r="V251" s="85" t="s">
        <v>159</v>
      </c>
      <c r="W251" s="84"/>
      <c r="X251" s="84"/>
      <c r="Y251" s="84"/>
      <c r="Z251" s="84"/>
      <c r="AA251" s="84"/>
      <c r="AB251" s="84"/>
      <c r="AC251" s="84"/>
      <c r="AD251" s="86" t="s">
        <v>159</v>
      </c>
      <c r="AE251" s="87" t="s">
        <v>159</v>
      </c>
      <c r="AF251" s="88" t="s">
        <v>159</v>
      </c>
      <c r="AG251" s="87" t="s">
        <v>159</v>
      </c>
      <c r="AH251" s="88" t="s">
        <v>159</v>
      </c>
      <c r="AI251" s="47" t="s">
        <v>159</v>
      </c>
      <c r="AJ251" s="89"/>
      <c r="AK251" s="90"/>
      <c r="AL251" s="94"/>
      <c r="AM251" s="91"/>
    </row>
    <row r="252" spans="1:39" ht="72.75" customHeight="1" x14ac:dyDescent="0.25">
      <c r="A252" s="225"/>
      <c r="B252" s="228"/>
      <c r="C252" s="204"/>
      <c r="D252" s="204"/>
      <c r="E252" s="204"/>
      <c r="F252" s="231"/>
      <c r="G252" s="321"/>
      <c r="H252" s="204"/>
      <c r="I252" s="207"/>
      <c r="J252" s="210"/>
      <c r="K252" s="213"/>
      <c r="L252" s="216"/>
      <c r="M252" s="213">
        <v>0</v>
      </c>
      <c r="N252" s="210"/>
      <c r="O252" s="213"/>
      <c r="P252" s="246"/>
      <c r="Q252" s="81">
        <v>5</v>
      </c>
      <c r="R252" s="82"/>
      <c r="S252" s="83" t="s">
        <v>159</v>
      </c>
      <c r="T252" s="84"/>
      <c r="U252" s="84"/>
      <c r="V252" s="85" t="s">
        <v>159</v>
      </c>
      <c r="W252" s="84"/>
      <c r="X252" s="84"/>
      <c r="Y252" s="84"/>
      <c r="Z252" s="84"/>
      <c r="AA252" s="84"/>
      <c r="AB252" s="84"/>
      <c r="AC252" s="84"/>
      <c r="AD252" s="86" t="s">
        <v>159</v>
      </c>
      <c r="AE252" s="87" t="s">
        <v>159</v>
      </c>
      <c r="AF252" s="88" t="s">
        <v>159</v>
      </c>
      <c r="AG252" s="87" t="s">
        <v>159</v>
      </c>
      <c r="AH252" s="88" t="s">
        <v>159</v>
      </c>
      <c r="AI252" s="47" t="s">
        <v>159</v>
      </c>
      <c r="AJ252" s="89"/>
      <c r="AK252" s="90"/>
      <c r="AL252" s="94"/>
      <c r="AM252" s="91"/>
    </row>
    <row r="253" spans="1:39" ht="72.75" customHeight="1" x14ac:dyDescent="0.25">
      <c r="A253" s="225"/>
      <c r="B253" s="229"/>
      <c r="C253" s="205"/>
      <c r="D253" s="205"/>
      <c r="E253" s="205"/>
      <c r="F253" s="232"/>
      <c r="G253" s="322"/>
      <c r="H253" s="205"/>
      <c r="I253" s="208"/>
      <c r="J253" s="211"/>
      <c r="K253" s="214"/>
      <c r="L253" s="217"/>
      <c r="M253" s="214">
        <v>0</v>
      </c>
      <c r="N253" s="211"/>
      <c r="O253" s="214"/>
      <c r="P253" s="247"/>
      <c r="Q253" s="81">
        <v>6</v>
      </c>
      <c r="R253" s="82"/>
      <c r="S253" s="83" t="s">
        <v>159</v>
      </c>
      <c r="T253" s="84"/>
      <c r="U253" s="84"/>
      <c r="V253" s="85" t="s">
        <v>159</v>
      </c>
      <c r="W253" s="84"/>
      <c r="X253" s="84"/>
      <c r="Y253" s="84"/>
      <c r="Z253" s="84"/>
      <c r="AA253" s="84"/>
      <c r="AB253" s="84"/>
      <c r="AC253" s="84"/>
      <c r="AD253" s="86" t="s">
        <v>159</v>
      </c>
      <c r="AE253" s="87" t="s">
        <v>159</v>
      </c>
      <c r="AF253" s="88" t="s">
        <v>159</v>
      </c>
      <c r="AG253" s="87" t="s">
        <v>159</v>
      </c>
      <c r="AH253" s="88" t="s">
        <v>159</v>
      </c>
      <c r="AI253" s="47" t="s">
        <v>159</v>
      </c>
      <c r="AJ253" s="89"/>
      <c r="AK253" s="90"/>
      <c r="AL253" s="94"/>
      <c r="AM253" s="91"/>
    </row>
    <row r="254" spans="1:39" ht="152.25" customHeight="1" x14ac:dyDescent="0.25">
      <c r="A254" s="225"/>
      <c r="B254" s="227">
        <v>44</v>
      </c>
      <c r="C254" s="203" t="s">
        <v>167</v>
      </c>
      <c r="D254" s="203" t="s">
        <v>237</v>
      </c>
      <c r="E254" s="203" t="s">
        <v>312</v>
      </c>
      <c r="F254" s="230" t="s">
        <v>448</v>
      </c>
      <c r="G254" s="203" t="s">
        <v>15</v>
      </c>
      <c r="H254" s="203" t="s">
        <v>140</v>
      </c>
      <c r="I254" s="206">
        <v>500</v>
      </c>
      <c r="J254" s="209" t="s">
        <v>155</v>
      </c>
      <c r="K254" s="212">
        <v>0.6</v>
      </c>
      <c r="L254" s="215" t="s">
        <v>141</v>
      </c>
      <c r="M254" s="212" t="s">
        <v>141</v>
      </c>
      <c r="N254" s="209" t="s">
        <v>269</v>
      </c>
      <c r="O254" s="212">
        <v>1</v>
      </c>
      <c r="P254" s="248" t="s">
        <v>270</v>
      </c>
      <c r="Q254" s="81">
        <v>1</v>
      </c>
      <c r="R254" s="82" t="s">
        <v>313</v>
      </c>
      <c r="S254" s="83" t="s">
        <v>157</v>
      </c>
      <c r="T254" s="84" t="s">
        <v>119</v>
      </c>
      <c r="U254" s="84" t="s">
        <v>120</v>
      </c>
      <c r="V254" s="85" t="s">
        <v>161</v>
      </c>
      <c r="W254" s="84" t="s">
        <v>127</v>
      </c>
      <c r="X254" s="84" t="s">
        <v>122</v>
      </c>
      <c r="Y254" s="84" t="s">
        <v>123</v>
      </c>
      <c r="Z254" s="84"/>
      <c r="AA254" s="84"/>
      <c r="AB254" s="84"/>
      <c r="AC254" s="84"/>
      <c r="AD254" s="86">
        <v>0.36</v>
      </c>
      <c r="AE254" s="87" t="s">
        <v>163</v>
      </c>
      <c r="AF254" s="88">
        <v>0.36</v>
      </c>
      <c r="AG254" s="87" t="s">
        <v>269</v>
      </c>
      <c r="AH254" s="88">
        <v>1</v>
      </c>
      <c r="AI254" s="47" t="s">
        <v>270</v>
      </c>
      <c r="AJ254" s="89" t="s">
        <v>131</v>
      </c>
      <c r="AK254" s="82" t="s">
        <v>238</v>
      </c>
      <c r="AL254" s="82" t="s">
        <v>314</v>
      </c>
      <c r="AM254" s="91" t="s">
        <v>420</v>
      </c>
    </row>
    <row r="255" spans="1:39" ht="183" customHeight="1" x14ac:dyDescent="0.25">
      <c r="A255" s="225"/>
      <c r="B255" s="228"/>
      <c r="C255" s="204"/>
      <c r="D255" s="204"/>
      <c r="E255" s="204"/>
      <c r="F255" s="231"/>
      <c r="G255" s="204"/>
      <c r="H255" s="204"/>
      <c r="I255" s="207"/>
      <c r="J255" s="210"/>
      <c r="K255" s="213"/>
      <c r="L255" s="216"/>
      <c r="M255" s="213">
        <v>0</v>
      </c>
      <c r="N255" s="210"/>
      <c r="O255" s="213"/>
      <c r="P255" s="246"/>
      <c r="Q255" s="81">
        <v>2</v>
      </c>
      <c r="R255" s="82" t="s">
        <v>315</v>
      </c>
      <c r="S255" s="83" t="s">
        <v>157</v>
      </c>
      <c r="T255" s="84" t="s">
        <v>119</v>
      </c>
      <c r="U255" s="84" t="s">
        <v>120</v>
      </c>
      <c r="V255" s="85" t="s">
        <v>161</v>
      </c>
      <c r="W255" s="84" t="s">
        <v>127</v>
      </c>
      <c r="X255" s="84" t="s">
        <v>122</v>
      </c>
      <c r="Y255" s="84" t="s">
        <v>123</v>
      </c>
      <c r="Z255" s="84"/>
      <c r="AA255" s="84"/>
      <c r="AB255" s="84"/>
      <c r="AC255" s="84"/>
      <c r="AD255" s="86">
        <v>0.216</v>
      </c>
      <c r="AE255" s="87" t="s">
        <v>163</v>
      </c>
      <c r="AF255" s="88">
        <v>0.216</v>
      </c>
      <c r="AG255" s="87" t="s">
        <v>269</v>
      </c>
      <c r="AH255" s="88">
        <v>1</v>
      </c>
      <c r="AI255" s="47" t="s">
        <v>270</v>
      </c>
      <c r="AJ255" s="89" t="s">
        <v>131</v>
      </c>
      <c r="AK255" s="82" t="s">
        <v>316</v>
      </c>
      <c r="AL255" s="90" t="s">
        <v>317</v>
      </c>
      <c r="AM255" s="91" t="s">
        <v>420</v>
      </c>
    </row>
    <row r="256" spans="1:39" ht="168.75" customHeight="1" x14ac:dyDescent="0.25">
      <c r="A256" s="225"/>
      <c r="B256" s="228"/>
      <c r="C256" s="204"/>
      <c r="D256" s="204"/>
      <c r="E256" s="204"/>
      <c r="F256" s="231"/>
      <c r="G256" s="204"/>
      <c r="H256" s="204"/>
      <c r="I256" s="207"/>
      <c r="J256" s="210"/>
      <c r="K256" s="213"/>
      <c r="L256" s="216"/>
      <c r="M256" s="213">
        <v>0</v>
      </c>
      <c r="N256" s="210"/>
      <c r="O256" s="213"/>
      <c r="P256" s="246"/>
      <c r="Q256" s="81">
        <v>3</v>
      </c>
      <c r="R256" s="82" t="s">
        <v>318</v>
      </c>
      <c r="S256" s="83" t="s">
        <v>157</v>
      </c>
      <c r="T256" s="84" t="s">
        <v>119</v>
      </c>
      <c r="U256" s="84" t="s">
        <v>120</v>
      </c>
      <c r="V256" s="85" t="s">
        <v>161</v>
      </c>
      <c r="W256" s="84" t="s">
        <v>127</v>
      </c>
      <c r="X256" s="84" t="s">
        <v>122</v>
      </c>
      <c r="Y256" s="84" t="s">
        <v>123</v>
      </c>
      <c r="Z256" s="84"/>
      <c r="AA256" s="84"/>
      <c r="AB256" s="84"/>
      <c r="AC256" s="84"/>
      <c r="AD256" s="86">
        <v>0.12959999999999999</v>
      </c>
      <c r="AE256" s="87" t="s">
        <v>194</v>
      </c>
      <c r="AF256" s="88">
        <v>0.12959999999999999</v>
      </c>
      <c r="AG256" s="87" t="s">
        <v>269</v>
      </c>
      <c r="AH256" s="88">
        <v>1</v>
      </c>
      <c r="AI256" s="47" t="s">
        <v>270</v>
      </c>
      <c r="AJ256" s="89" t="s">
        <v>131</v>
      </c>
      <c r="AK256" s="82" t="s">
        <v>319</v>
      </c>
      <c r="AL256" s="90" t="s">
        <v>317</v>
      </c>
      <c r="AM256" s="91" t="s">
        <v>420</v>
      </c>
    </row>
    <row r="257" spans="1:39" ht="166.5" customHeight="1" x14ac:dyDescent="0.25">
      <c r="A257" s="225"/>
      <c r="B257" s="228"/>
      <c r="C257" s="204"/>
      <c r="D257" s="204"/>
      <c r="E257" s="204"/>
      <c r="F257" s="231"/>
      <c r="G257" s="204"/>
      <c r="H257" s="204"/>
      <c r="I257" s="207"/>
      <c r="J257" s="210"/>
      <c r="K257" s="213"/>
      <c r="L257" s="216"/>
      <c r="M257" s="213">
        <v>0</v>
      </c>
      <c r="N257" s="210"/>
      <c r="O257" s="213"/>
      <c r="P257" s="246"/>
      <c r="Q257" s="81">
        <v>4</v>
      </c>
      <c r="R257" s="82" t="s">
        <v>320</v>
      </c>
      <c r="S257" s="83" t="s">
        <v>157</v>
      </c>
      <c r="T257" s="84" t="s">
        <v>119</v>
      </c>
      <c r="U257" s="84" t="s">
        <v>120</v>
      </c>
      <c r="V257" s="85" t="s">
        <v>161</v>
      </c>
      <c r="W257" s="84" t="s">
        <v>127</v>
      </c>
      <c r="X257" s="84" t="s">
        <v>122</v>
      </c>
      <c r="Y257" s="84" t="s">
        <v>123</v>
      </c>
      <c r="Z257" s="84"/>
      <c r="AA257" s="84"/>
      <c r="AB257" s="84"/>
      <c r="AC257" s="84"/>
      <c r="AD257" s="86">
        <v>7.7759999999999996E-2</v>
      </c>
      <c r="AE257" s="87" t="s">
        <v>194</v>
      </c>
      <c r="AF257" s="88">
        <v>7.7759999999999996E-2</v>
      </c>
      <c r="AG257" s="87" t="s">
        <v>269</v>
      </c>
      <c r="AH257" s="88">
        <v>1</v>
      </c>
      <c r="AI257" s="47" t="s">
        <v>270</v>
      </c>
      <c r="AJ257" s="89" t="s">
        <v>131</v>
      </c>
      <c r="AK257" s="82" t="s">
        <v>321</v>
      </c>
      <c r="AL257" s="90" t="s">
        <v>317</v>
      </c>
      <c r="AM257" s="91" t="s">
        <v>420</v>
      </c>
    </row>
    <row r="258" spans="1:39" ht="165" customHeight="1" x14ac:dyDescent="0.25">
      <c r="A258" s="225"/>
      <c r="B258" s="228"/>
      <c r="C258" s="204"/>
      <c r="D258" s="204"/>
      <c r="E258" s="204"/>
      <c r="F258" s="231"/>
      <c r="G258" s="204"/>
      <c r="H258" s="204"/>
      <c r="I258" s="207"/>
      <c r="J258" s="210"/>
      <c r="K258" s="213"/>
      <c r="L258" s="216"/>
      <c r="M258" s="213">
        <v>0</v>
      </c>
      <c r="N258" s="210"/>
      <c r="O258" s="213"/>
      <c r="P258" s="246"/>
      <c r="Q258" s="81">
        <v>5</v>
      </c>
      <c r="R258" s="82" t="s">
        <v>322</v>
      </c>
      <c r="S258" s="83" t="s">
        <v>157</v>
      </c>
      <c r="T258" s="84" t="s">
        <v>119</v>
      </c>
      <c r="U258" s="84" t="s">
        <v>120</v>
      </c>
      <c r="V258" s="85" t="s">
        <v>161</v>
      </c>
      <c r="W258" s="84" t="s">
        <v>127</v>
      </c>
      <c r="X258" s="84" t="s">
        <v>122</v>
      </c>
      <c r="Y258" s="84" t="s">
        <v>123</v>
      </c>
      <c r="Z258" s="84"/>
      <c r="AA258" s="84"/>
      <c r="AB258" s="84"/>
      <c r="AC258" s="84"/>
      <c r="AD258" s="86">
        <v>4.6655999999999996E-2</v>
      </c>
      <c r="AE258" s="87" t="s">
        <v>194</v>
      </c>
      <c r="AF258" s="88">
        <v>4.6655999999999996E-2</v>
      </c>
      <c r="AG258" s="87" t="s">
        <v>269</v>
      </c>
      <c r="AH258" s="88">
        <v>1</v>
      </c>
      <c r="AI258" s="47" t="s">
        <v>270</v>
      </c>
      <c r="AJ258" s="89" t="s">
        <v>131</v>
      </c>
      <c r="AK258" s="82" t="s">
        <v>323</v>
      </c>
      <c r="AL258" s="90" t="s">
        <v>314</v>
      </c>
      <c r="AM258" s="91" t="s">
        <v>420</v>
      </c>
    </row>
    <row r="259" spans="1:39" ht="93" customHeight="1" thickBot="1" x14ac:dyDescent="0.3">
      <c r="A259" s="226"/>
      <c r="B259" s="233"/>
      <c r="C259" s="235"/>
      <c r="D259" s="235"/>
      <c r="E259" s="235"/>
      <c r="F259" s="236"/>
      <c r="G259" s="235"/>
      <c r="H259" s="235"/>
      <c r="I259" s="237"/>
      <c r="J259" s="238"/>
      <c r="K259" s="234"/>
      <c r="L259" s="239"/>
      <c r="M259" s="234">
        <v>0</v>
      </c>
      <c r="N259" s="238"/>
      <c r="O259" s="234"/>
      <c r="P259" s="249"/>
      <c r="Q259" s="107">
        <v>6</v>
      </c>
      <c r="R259" s="145"/>
      <c r="S259" s="146" t="s">
        <v>159</v>
      </c>
      <c r="T259" s="147"/>
      <c r="U259" s="147"/>
      <c r="V259" s="148" t="s">
        <v>159</v>
      </c>
      <c r="W259" s="147"/>
      <c r="X259" s="147"/>
      <c r="Y259" s="147"/>
      <c r="Z259" s="147"/>
      <c r="AA259" s="147"/>
      <c r="AB259" s="147"/>
      <c r="AC259" s="147"/>
      <c r="AD259" s="149" t="s">
        <v>159</v>
      </c>
      <c r="AE259" s="150" t="s">
        <v>159</v>
      </c>
      <c r="AF259" s="148" t="s">
        <v>159</v>
      </c>
      <c r="AG259" s="150" t="s">
        <v>159</v>
      </c>
      <c r="AH259" s="148" t="s">
        <v>159</v>
      </c>
      <c r="AI259" s="151" t="s">
        <v>159</v>
      </c>
      <c r="AJ259" s="147"/>
      <c r="AK259" s="152"/>
      <c r="AL259" s="153"/>
      <c r="AM259" s="154"/>
    </row>
    <row r="260" spans="1:39" ht="151.5" customHeight="1" x14ac:dyDescent="0.25">
      <c r="A260" s="224" t="s">
        <v>39</v>
      </c>
      <c r="B260" s="271">
        <v>45</v>
      </c>
      <c r="C260" s="262" t="s">
        <v>172</v>
      </c>
      <c r="D260" s="262" t="s">
        <v>324</v>
      </c>
      <c r="E260" s="262" t="s">
        <v>239</v>
      </c>
      <c r="F260" s="262" t="s">
        <v>448</v>
      </c>
      <c r="G260" s="262" t="s">
        <v>24</v>
      </c>
      <c r="H260" s="262" t="s">
        <v>190</v>
      </c>
      <c r="I260" s="276">
        <v>3000</v>
      </c>
      <c r="J260" s="304" t="s">
        <v>184</v>
      </c>
      <c r="K260" s="303">
        <v>0.8</v>
      </c>
      <c r="L260" s="309" t="s">
        <v>201</v>
      </c>
      <c r="M260" s="303" t="s">
        <v>201</v>
      </c>
      <c r="N260" s="304" t="s">
        <v>160</v>
      </c>
      <c r="O260" s="303">
        <v>0.4</v>
      </c>
      <c r="P260" s="221" t="s">
        <v>156</v>
      </c>
      <c r="Q260" s="20">
        <v>1</v>
      </c>
      <c r="R260" s="21" t="s">
        <v>40</v>
      </c>
      <c r="S260" s="22" t="s">
        <v>157</v>
      </c>
      <c r="T260" s="23" t="s">
        <v>119</v>
      </c>
      <c r="U260" s="23" t="s">
        <v>120</v>
      </c>
      <c r="V260" s="24">
        <v>0.4</v>
      </c>
      <c r="W260" s="23"/>
      <c r="X260" s="23"/>
      <c r="Y260" s="23"/>
      <c r="Z260" s="23" t="s">
        <v>169</v>
      </c>
      <c r="AA260" s="23" t="s">
        <v>122</v>
      </c>
      <c r="AB260" s="23" t="s">
        <v>149</v>
      </c>
      <c r="AC260" s="23" t="s">
        <v>150</v>
      </c>
      <c r="AD260" s="26">
        <v>0.48</v>
      </c>
      <c r="AE260" s="27" t="s">
        <v>155</v>
      </c>
      <c r="AF260" s="28">
        <v>0.48</v>
      </c>
      <c r="AG260" s="27" t="s">
        <v>160</v>
      </c>
      <c r="AH260" s="28">
        <v>0.4</v>
      </c>
      <c r="AI260" s="29" t="s">
        <v>156</v>
      </c>
      <c r="AJ260" s="30" t="s">
        <v>124</v>
      </c>
      <c r="AK260" s="31"/>
      <c r="AL260" s="31"/>
      <c r="AM260" s="32"/>
    </row>
    <row r="261" spans="1:39" ht="118.5" customHeight="1" x14ac:dyDescent="0.25">
      <c r="A261" s="225"/>
      <c r="B261" s="265"/>
      <c r="C261" s="231"/>
      <c r="D261" s="231"/>
      <c r="E261" s="231"/>
      <c r="F261" s="231"/>
      <c r="G261" s="231"/>
      <c r="H261" s="231"/>
      <c r="I261" s="277"/>
      <c r="J261" s="269"/>
      <c r="K261" s="219"/>
      <c r="L261" s="294"/>
      <c r="M261" s="219">
        <v>0</v>
      </c>
      <c r="N261" s="269"/>
      <c r="O261" s="219"/>
      <c r="P261" s="222"/>
      <c r="Q261" s="33">
        <v>2</v>
      </c>
      <c r="R261" s="34" t="s">
        <v>449</v>
      </c>
      <c r="S261" s="83" t="s">
        <v>157</v>
      </c>
      <c r="T261" s="36" t="s">
        <v>119</v>
      </c>
      <c r="U261" s="36" t="s">
        <v>120</v>
      </c>
      <c r="V261" s="37">
        <v>0.4</v>
      </c>
      <c r="W261" s="36"/>
      <c r="X261" s="36"/>
      <c r="Y261" s="36"/>
      <c r="Z261" s="36" t="s">
        <v>169</v>
      </c>
      <c r="AA261" s="36" t="s">
        <v>122</v>
      </c>
      <c r="AB261" s="36" t="s">
        <v>149</v>
      </c>
      <c r="AC261" s="36" t="s">
        <v>150</v>
      </c>
      <c r="AD261" s="39">
        <v>0.48</v>
      </c>
      <c r="AE261" s="40" t="s">
        <v>155</v>
      </c>
      <c r="AF261" s="41">
        <v>0.48</v>
      </c>
      <c r="AG261" s="40" t="s">
        <v>160</v>
      </c>
      <c r="AH261" s="41">
        <v>0.4</v>
      </c>
      <c r="AI261" s="42" t="s">
        <v>156</v>
      </c>
      <c r="AJ261" s="43" t="s">
        <v>124</v>
      </c>
      <c r="AK261" s="44"/>
      <c r="AL261" s="44"/>
      <c r="AM261" s="45"/>
    </row>
    <row r="262" spans="1:39" ht="118.5" customHeight="1" x14ac:dyDescent="0.25">
      <c r="A262" s="225"/>
      <c r="B262" s="265"/>
      <c r="C262" s="231"/>
      <c r="D262" s="231"/>
      <c r="E262" s="231"/>
      <c r="F262" s="231"/>
      <c r="G262" s="231"/>
      <c r="H262" s="231"/>
      <c r="I262" s="277"/>
      <c r="J262" s="269"/>
      <c r="K262" s="219"/>
      <c r="L262" s="294"/>
      <c r="M262" s="219">
        <v>0</v>
      </c>
      <c r="N262" s="269"/>
      <c r="O262" s="219"/>
      <c r="P262" s="222"/>
      <c r="Q262" s="33">
        <v>3</v>
      </c>
      <c r="R262" s="46"/>
      <c r="S262" s="35" t="s">
        <v>159</v>
      </c>
      <c r="T262" s="36"/>
      <c r="U262" s="36"/>
      <c r="V262" s="37" t="s">
        <v>159</v>
      </c>
      <c r="W262" s="36"/>
      <c r="X262" s="36"/>
      <c r="Y262" s="36"/>
      <c r="Z262" s="36"/>
      <c r="AA262" s="36"/>
      <c r="AB262" s="36"/>
      <c r="AC262" s="36"/>
      <c r="AD262" s="39" t="s">
        <v>159</v>
      </c>
      <c r="AE262" s="40" t="s">
        <v>159</v>
      </c>
      <c r="AF262" s="41" t="s">
        <v>159</v>
      </c>
      <c r="AG262" s="40" t="s">
        <v>159</v>
      </c>
      <c r="AH262" s="41" t="s">
        <v>159</v>
      </c>
      <c r="AI262" s="42" t="s">
        <v>159</v>
      </c>
      <c r="AJ262" s="43"/>
      <c r="AK262" s="44"/>
      <c r="AL262" s="44"/>
      <c r="AM262" s="45"/>
    </row>
    <row r="263" spans="1:39" ht="118.5" customHeight="1" x14ac:dyDescent="0.25">
      <c r="A263" s="225"/>
      <c r="B263" s="265"/>
      <c r="C263" s="231"/>
      <c r="D263" s="231"/>
      <c r="E263" s="231"/>
      <c r="F263" s="231"/>
      <c r="G263" s="231"/>
      <c r="H263" s="231"/>
      <c r="I263" s="277"/>
      <c r="J263" s="269"/>
      <c r="K263" s="219"/>
      <c r="L263" s="294"/>
      <c r="M263" s="219">
        <v>0</v>
      </c>
      <c r="N263" s="269"/>
      <c r="O263" s="219"/>
      <c r="P263" s="222"/>
      <c r="Q263" s="33">
        <v>4</v>
      </c>
      <c r="R263" s="34"/>
      <c r="S263" s="35" t="s">
        <v>159</v>
      </c>
      <c r="T263" s="36"/>
      <c r="U263" s="36"/>
      <c r="V263" s="37" t="s">
        <v>159</v>
      </c>
      <c r="W263" s="36"/>
      <c r="X263" s="36"/>
      <c r="Y263" s="36"/>
      <c r="Z263" s="36"/>
      <c r="AA263" s="36"/>
      <c r="AB263" s="36"/>
      <c r="AC263" s="36"/>
      <c r="AD263" s="39" t="s">
        <v>159</v>
      </c>
      <c r="AE263" s="40" t="s">
        <v>159</v>
      </c>
      <c r="AF263" s="41" t="s">
        <v>159</v>
      </c>
      <c r="AG263" s="40" t="s">
        <v>159</v>
      </c>
      <c r="AH263" s="41" t="s">
        <v>159</v>
      </c>
      <c r="AI263" s="42" t="s">
        <v>159</v>
      </c>
      <c r="AJ263" s="43"/>
      <c r="AK263" s="44"/>
      <c r="AL263" s="44"/>
      <c r="AM263" s="45"/>
    </row>
    <row r="264" spans="1:39" ht="118.5" customHeight="1" x14ac:dyDescent="0.25">
      <c r="A264" s="225"/>
      <c r="B264" s="265"/>
      <c r="C264" s="231"/>
      <c r="D264" s="231"/>
      <c r="E264" s="231"/>
      <c r="F264" s="231"/>
      <c r="G264" s="231"/>
      <c r="H264" s="231"/>
      <c r="I264" s="277"/>
      <c r="J264" s="269"/>
      <c r="K264" s="219"/>
      <c r="L264" s="294"/>
      <c r="M264" s="219">
        <v>0</v>
      </c>
      <c r="N264" s="269"/>
      <c r="O264" s="219"/>
      <c r="P264" s="222"/>
      <c r="Q264" s="33">
        <v>5</v>
      </c>
      <c r="R264" s="34"/>
      <c r="S264" s="35" t="s">
        <v>159</v>
      </c>
      <c r="T264" s="36"/>
      <c r="U264" s="36"/>
      <c r="V264" s="37" t="s">
        <v>159</v>
      </c>
      <c r="W264" s="36"/>
      <c r="X264" s="36"/>
      <c r="Y264" s="36"/>
      <c r="Z264" s="36"/>
      <c r="AA264" s="36"/>
      <c r="AB264" s="36"/>
      <c r="AC264" s="36"/>
      <c r="AD264" s="39" t="s">
        <v>159</v>
      </c>
      <c r="AE264" s="40" t="s">
        <v>159</v>
      </c>
      <c r="AF264" s="41" t="s">
        <v>159</v>
      </c>
      <c r="AG264" s="40" t="s">
        <v>159</v>
      </c>
      <c r="AH264" s="41" t="s">
        <v>159</v>
      </c>
      <c r="AI264" s="42" t="s">
        <v>159</v>
      </c>
      <c r="AJ264" s="43"/>
      <c r="AK264" s="44"/>
      <c r="AL264" s="44"/>
      <c r="AM264" s="45"/>
    </row>
    <row r="265" spans="1:39" ht="118.5" customHeight="1" x14ac:dyDescent="0.25">
      <c r="A265" s="225"/>
      <c r="B265" s="272"/>
      <c r="C265" s="232"/>
      <c r="D265" s="232"/>
      <c r="E265" s="232"/>
      <c r="F265" s="232"/>
      <c r="G265" s="232"/>
      <c r="H265" s="232"/>
      <c r="I265" s="278"/>
      <c r="J265" s="280"/>
      <c r="K265" s="220"/>
      <c r="L265" s="295"/>
      <c r="M265" s="220">
        <v>0</v>
      </c>
      <c r="N265" s="280"/>
      <c r="O265" s="220"/>
      <c r="P265" s="298"/>
      <c r="Q265" s="33">
        <v>6</v>
      </c>
      <c r="R265" s="34"/>
      <c r="S265" s="35" t="s">
        <v>159</v>
      </c>
      <c r="T265" s="36"/>
      <c r="U265" s="36"/>
      <c r="V265" s="37" t="s">
        <v>159</v>
      </c>
      <c r="W265" s="36"/>
      <c r="X265" s="36"/>
      <c r="Y265" s="36"/>
      <c r="Z265" s="36"/>
      <c r="AA265" s="36"/>
      <c r="AB265" s="36"/>
      <c r="AC265" s="36"/>
      <c r="AD265" s="39" t="s">
        <v>159</v>
      </c>
      <c r="AE265" s="40" t="s">
        <v>159</v>
      </c>
      <c r="AF265" s="41" t="s">
        <v>159</v>
      </c>
      <c r="AG265" s="40" t="s">
        <v>159</v>
      </c>
      <c r="AH265" s="41" t="s">
        <v>159</v>
      </c>
      <c r="AI265" s="42" t="s">
        <v>159</v>
      </c>
      <c r="AJ265" s="43"/>
      <c r="AK265" s="44"/>
      <c r="AL265" s="44"/>
      <c r="AM265" s="45"/>
    </row>
    <row r="266" spans="1:39" ht="151.5" customHeight="1" x14ac:dyDescent="0.25">
      <c r="A266" s="225"/>
      <c r="B266" s="264">
        <v>46</v>
      </c>
      <c r="C266" s="230" t="s">
        <v>172</v>
      </c>
      <c r="D266" s="230" t="s">
        <v>240</v>
      </c>
      <c r="E266" s="230" t="s">
        <v>325</v>
      </c>
      <c r="F266" s="230" t="s">
        <v>450</v>
      </c>
      <c r="G266" s="230" t="s">
        <v>24</v>
      </c>
      <c r="H266" s="230" t="s">
        <v>190</v>
      </c>
      <c r="I266" s="305">
        <v>80</v>
      </c>
      <c r="J266" s="268" t="s">
        <v>155</v>
      </c>
      <c r="K266" s="218">
        <v>0.6</v>
      </c>
      <c r="L266" s="293" t="s">
        <v>241</v>
      </c>
      <c r="M266" s="218" t="s">
        <v>241</v>
      </c>
      <c r="N266" s="268" t="s">
        <v>259</v>
      </c>
      <c r="O266" s="218">
        <v>0.2</v>
      </c>
      <c r="P266" s="297" t="s">
        <v>156</v>
      </c>
      <c r="Q266" s="33">
        <v>1</v>
      </c>
      <c r="R266" s="34" t="s">
        <v>451</v>
      </c>
      <c r="S266" s="35" t="s">
        <v>157</v>
      </c>
      <c r="T266" s="36" t="s">
        <v>182</v>
      </c>
      <c r="U266" s="36" t="s">
        <v>120</v>
      </c>
      <c r="V266" s="37" t="s">
        <v>183</v>
      </c>
      <c r="W266" s="36"/>
      <c r="X266" s="36"/>
      <c r="Y266" s="36"/>
      <c r="Z266" s="36" t="s">
        <v>169</v>
      </c>
      <c r="AA266" s="36" t="s">
        <v>122</v>
      </c>
      <c r="AB266" s="36" t="s">
        <v>223</v>
      </c>
      <c r="AC266" s="36" t="s">
        <v>150</v>
      </c>
      <c r="AD266" s="39">
        <v>0.44999999999999996</v>
      </c>
      <c r="AE266" s="40" t="s">
        <v>155</v>
      </c>
      <c r="AF266" s="41">
        <v>0.44999999999999996</v>
      </c>
      <c r="AG266" s="40" t="s">
        <v>259</v>
      </c>
      <c r="AH266" s="41">
        <v>0.2</v>
      </c>
      <c r="AI266" s="42" t="s">
        <v>156</v>
      </c>
      <c r="AJ266" s="43" t="s">
        <v>124</v>
      </c>
      <c r="AK266" s="44"/>
      <c r="AL266" s="44"/>
      <c r="AM266" s="45"/>
    </row>
    <row r="267" spans="1:39" ht="151.5" customHeight="1" x14ac:dyDescent="0.25">
      <c r="A267" s="225"/>
      <c r="B267" s="265"/>
      <c r="C267" s="231"/>
      <c r="D267" s="231"/>
      <c r="E267" s="231"/>
      <c r="F267" s="231"/>
      <c r="G267" s="231"/>
      <c r="H267" s="231"/>
      <c r="I267" s="277"/>
      <c r="J267" s="269"/>
      <c r="K267" s="219"/>
      <c r="L267" s="294"/>
      <c r="M267" s="219">
        <v>0</v>
      </c>
      <c r="N267" s="269"/>
      <c r="O267" s="219"/>
      <c r="P267" s="222"/>
      <c r="Q267" s="33">
        <v>2</v>
      </c>
      <c r="R267" s="34" t="s">
        <v>41</v>
      </c>
      <c r="S267" s="35" t="s">
        <v>157</v>
      </c>
      <c r="T267" s="36" t="s">
        <v>119</v>
      </c>
      <c r="U267" s="36" t="s">
        <v>120</v>
      </c>
      <c r="V267" s="37" t="s">
        <v>161</v>
      </c>
      <c r="W267" s="36"/>
      <c r="X267" s="36"/>
      <c r="Y267" s="36"/>
      <c r="Z267" s="36" t="s">
        <v>169</v>
      </c>
      <c r="AA267" s="36" t="s">
        <v>122</v>
      </c>
      <c r="AB267" s="36" t="s">
        <v>223</v>
      </c>
      <c r="AC267" s="36" t="s">
        <v>150</v>
      </c>
      <c r="AD267" s="39">
        <v>0.26999999999999996</v>
      </c>
      <c r="AE267" s="40" t="s">
        <v>163</v>
      </c>
      <c r="AF267" s="41">
        <v>0.26999999999999996</v>
      </c>
      <c r="AG267" s="40" t="s">
        <v>259</v>
      </c>
      <c r="AH267" s="41">
        <v>0.2</v>
      </c>
      <c r="AI267" s="42" t="s">
        <v>271</v>
      </c>
      <c r="AJ267" s="43" t="s">
        <v>124</v>
      </c>
      <c r="AK267" s="44"/>
      <c r="AL267" s="44"/>
      <c r="AM267" s="45"/>
    </row>
    <row r="268" spans="1:39" ht="100.5" customHeight="1" x14ac:dyDescent="0.25">
      <c r="A268" s="225"/>
      <c r="B268" s="265"/>
      <c r="C268" s="231"/>
      <c r="D268" s="231"/>
      <c r="E268" s="231"/>
      <c r="F268" s="231"/>
      <c r="G268" s="231"/>
      <c r="H268" s="231"/>
      <c r="I268" s="277"/>
      <c r="J268" s="269"/>
      <c r="K268" s="219"/>
      <c r="L268" s="294"/>
      <c r="M268" s="219">
        <v>0</v>
      </c>
      <c r="N268" s="269"/>
      <c r="O268" s="219"/>
      <c r="P268" s="222"/>
      <c r="Q268" s="33">
        <v>3</v>
      </c>
      <c r="R268" s="46"/>
      <c r="S268" s="35" t="s">
        <v>159</v>
      </c>
      <c r="T268" s="36"/>
      <c r="U268" s="36"/>
      <c r="V268" s="37" t="s">
        <v>159</v>
      </c>
      <c r="W268" s="36"/>
      <c r="X268" s="36"/>
      <c r="Y268" s="36"/>
      <c r="Z268" s="36"/>
      <c r="AA268" s="36"/>
      <c r="AB268" s="36"/>
      <c r="AC268" s="36"/>
      <c r="AD268" s="39" t="s">
        <v>159</v>
      </c>
      <c r="AE268" s="40" t="s">
        <v>159</v>
      </c>
      <c r="AF268" s="41" t="s">
        <v>159</v>
      </c>
      <c r="AG268" s="40" t="s">
        <v>159</v>
      </c>
      <c r="AH268" s="41" t="s">
        <v>159</v>
      </c>
      <c r="AI268" s="42" t="s">
        <v>159</v>
      </c>
      <c r="AJ268" s="43"/>
      <c r="AK268" s="44"/>
      <c r="AL268" s="44"/>
      <c r="AM268" s="45"/>
    </row>
    <row r="269" spans="1:39" ht="100.5" customHeight="1" x14ac:dyDescent="0.25">
      <c r="A269" s="225"/>
      <c r="B269" s="265"/>
      <c r="C269" s="231"/>
      <c r="D269" s="231"/>
      <c r="E269" s="231"/>
      <c r="F269" s="231"/>
      <c r="G269" s="231"/>
      <c r="H269" s="231"/>
      <c r="I269" s="277"/>
      <c r="J269" s="269"/>
      <c r="K269" s="219"/>
      <c r="L269" s="294"/>
      <c r="M269" s="219">
        <v>0</v>
      </c>
      <c r="N269" s="269"/>
      <c r="O269" s="219"/>
      <c r="P269" s="222"/>
      <c r="Q269" s="33">
        <v>4</v>
      </c>
      <c r="R269" s="34"/>
      <c r="S269" s="35" t="s">
        <v>159</v>
      </c>
      <c r="T269" s="36"/>
      <c r="U269" s="36"/>
      <c r="V269" s="37" t="s">
        <v>159</v>
      </c>
      <c r="W269" s="36"/>
      <c r="X269" s="36"/>
      <c r="Y269" s="36"/>
      <c r="Z269" s="36"/>
      <c r="AA269" s="36"/>
      <c r="AB269" s="36"/>
      <c r="AC269" s="36"/>
      <c r="AD269" s="39" t="s">
        <v>159</v>
      </c>
      <c r="AE269" s="40" t="s">
        <v>159</v>
      </c>
      <c r="AF269" s="41" t="s">
        <v>159</v>
      </c>
      <c r="AG269" s="40" t="s">
        <v>159</v>
      </c>
      <c r="AH269" s="41" t="s">
        <v>159</v>
      </c>
      <c r="AI269" s="42" t="s">
        <v>159</v>
      </c>
      <c r="AJ269" s="43"/>
      <c r="AK269" s="44"/>
      <c r="AL269" s="44"/>
      <c r="AM269" s="45"/>
    </row>
    <row r="270" spans="1:39" ht="100.5" customHeight="1" x14ac:dyDescent="0.25">
      <c r="A270" s="225"/>
      <c r="B270" s="265"/>
      <c r="C270" s="231"/>
      <c r="D270" s="231"/>
      <c r="E270" s="231"/>
      <c r="F270" s="231"/>
      <c r="G270" s="231"/>
      <c r="H270" s="231"/>
      <c r="I270" s="277"/>
      <c r="J270" s="269"/>
      <c r="K270" s="219"/>
      <c r="L270" s="294"/>
      <c r="M270" s="219">
        <v>0</v>
      </c>
      <c r="N270" s="269"/>
      <c r="O270" s="219"/>
      <c r="P270" s="222"/>
      <c r="Q270" s="33">
        <v>5</v>
      </c>
      <c r="R270" s="34"/>
      <c r="S270" s="35" t="s">
        <v>159</v>
      </c>
      <c r="T270" s="36"/>
      <c r="U270" s="36"/>
      <c r="V270" s="37" t="s">
        <v>159</v>
      </c>
      <c r="W270" s="36"/>
      <c r="X270" s="36"/>
      <c r="Y270" s="36"/>
      <c r="Z270" s="36"/>
      <c r="AA270" s="36"/>
      <c r="AB270" s="36"/>
      <c r="AC270" s="36"/>
      <c r="AD270" s="39" t="s">
        <v>159</v>
      </c>
      <c r="AE270" s="40" t="s">
        <v>159</v>
      </c>
      <c r="AF270" s="41" t="s">
        <v>159</v>
      </c>
      <c r="AG270" s="40" t="s">
        <v>159</v>
      </c>
      <c r="AH270" s="41" t="s">
        <v>159</v>
      </c>
      <c r="AI270" s="42" t="s">
        <v>159</v>
      </c>
      <c r="AJ270" s="43"/>
      <c r="AK270" s="44"/>
      <c r="AL270" s="44"/>
      <c r="AM270" s="45"/>
    </row>
    <row r="271" spans="1:39" ht="100.5" customHeight="1" x14ac:dyDescent="0.25">
      <c r="A271" s="225"/>
      <c r="B271" s="272"/>
      <c r="C271" s="232"/>
      <c r="D271" s="232"/>
      <c r="E271" s="232"/>
      <c r="F271" s="232"/>
      <c r="G271" s="232"/>
      <c r="H271" s="232"/>
      <c r="I271" s="278"/>
      <c r="J271" s="280"/>
      <c r="K271" s="220"/>
      <c r="L271" s="295"/>
      <c r="M271" s="220">
        <v>0</v>
      </c>
      <c r="N271" s="280"/>
      <c r="O271" s="220"/>
      <c r="P271" s="298"/>
      <c r="Q271" s="33">
        <v>6</v>
      </c>
      <c r="R271" s="34"/>
      <c r="S271" s="35" t="s">
        <v>159</v>
      </c>
      <c r="T271" s="36"/>
      <c r="U271" s="36"/>
      <c r="V271" s="37" t="s">
        <v>159</v>
      </c>
      <c r="W271" s="36"/>
      <c r="X271" s="36"/>
      <c r="Y271" s="36"/>
      <c r="Z271" s="36"/>
      <c r="AA271" s="36"/>
      <c r="AB271" s="36"/>
      <c r="AC271" s="36"/>
      <c r="AD271" s="39" t="s">
        <v>159</v>
      </c>
      <c r="AE271" s="40" t="s">
        <v>159</v>
      </c>
      <c r="AF271" s="41" t="s">
        <v>159</v>
      </c>
      <c r="AG271" s="40" t="s">
        <v>159</v>
      </c>
      <c r="AH271" s="41" t="s">
        <v>159</v>
      </c>
      <c r="AI271" s="42" t="s">
        <v>159</v>
      </c>
      <c r="AJ271" s="43"/>
      <c r="AK271" s="44"/>
      <c r="AL271" s="44"/>
      <c r="AM271" s="45"/>
    </row>
    <row r="272" spans="1:39" ht="204" customHeight="1" x14ac:dyDescent="0.25">
      <c r="A272" s="225"/>
      <c r="B272" s="264">
        <v>47</v>
      </c>
      <c r="C272" s="230" t="s">
        <v>167</v>
      </c>
      <c r="D272" s="230" t="s">
        <v>242</v>
      </c>
      <c r="E272" s="230" t="s">
        <v>243</v>
      </c>
      <c r="F272" s="230" t="s">
        <v>452</v>
      </c>
      <c r="G272" s="230" t="s">
        <v>24</v>
      </c>
      <c r="H272" s="230" t="s">
        <v>190</v>
      </c>
      <c r="I272" s="305">
        <v>1100</v>
      </c>
      <c r="J272" s="268" t="s">
        <v>184</v>
      </c>
      <c r="K272" s="218">
        <v>0.8</v>
      </c>
      <c r="L272" s="293" t="s">
        <v>241</v>
      </c>
      <c r="M272" s="218" t="s">
        <v>241</v>
      </c>
      <c r="N272" s="268" t="s">
        <v>259</v>
      </c>
      <c r="O272" s="218">
        <v>0.2</v>
      </c>
      <c r="P272" s="297" t="s">
        <v>156</v>
      </c>
      <c r="Q272" s="33">
        <v>1</v>
      </c>
      <c r="R272" s="34" t="s">
        <v>42</v>
      </c>
      <c r="S272" s="35" t="s">
        <v>157</v>
      </c>
      <c r="T272" s="36" t="s">
        <v>119</v>
      </c>
      <c r="U272" s="36" t="s">
        <v>120</v>
      </c>
      <c r="V272" s="37" t="s">
        <v>161</v>
      </c>
      <c r="W272" s="36"/>
      <c r="X272" s="36"/>
      <c r="Y272" s="36"/>
      <c r="Z272" s="36" t="s">
        <v>169</v>
      </c>
      <c r="AA272" s="36" t="s">
        <v>122</v>
      </c>
      <c r="AB272" s="36" t="s">
        <v>223</v>
      </c>
      <c r="AC272" s="36" t="s">
        <v>150</v>
      </c>
      <c r="AD272" s="39">
        <v>0.48</v>
      </c>
      <c r="AE272" s="40" t="s">
        <v>155</v>
      </c>
      <c r="AF272" s="41">
        <v>0.48</v>
      </c>
      <c r="AG272" s="40" t="s">
        <v>259</v>
      </c>
      <c r="AH272" s="41">
        <v>0.2</v>
      </c>
      <c r="AI272" s="42" t="s">
        <v>156</v>
      </c>
      <c r="AJ272" s="43" t="s">
        <v>124</v>
      </c>
      <c r="AK272" s="44"/>
      <c r="AL272" s="44"/>
      <c r="AM272" s="45"/>
    </row>
    <row r="273" spans="1:39" ht="219.75" customHeight="1" x14ac:dyDescent="0.25">
      <c r="A273" s="225"/>
      <c r="B273" s="265"/>
      <c r="C273" s="231"/>
      <c r="D273" s="231"/>
      <c r="E273" s="231"/>
      <c r="F273" s="231"/>
      <c r="G273" s="231"/>
      <c r="H273" s="231"/>
      <c r="I273" s="277"/>
      <c r="J273" s="269"/>
      <c r="K273" s="219"/>
      <c r="L273" s="294"/>
      <c r="M273" s="219">
        <v>0</v>
      </c>
      <c r="N273" s="269"/>
      <c r="O273" s="219"/>
      <c r="P273" s="222"/>
      <c r="Q273" s="33">
        <v>2</v>
      </c>
      <c r="R273" s="34" t="s">
        <v>43</v>
      </c>
      <c r="S273" s="35" t="s">
        <v>157</v>
      </c>
      <c r="T273" s="36" t="s">
        <v>119</v>
      </c>
      <c r="U273" s="36" t="s">
        <v>120</v>
      </c>
      <c r="V273" s="37" t="s">
        <v>161</v>
      </c>
      <c r="W273" s="36"/>
      <c r="X273" s="36"/>
      <c r="Y273" s="36"/>
      <c r="Z273" s="36" t="s">
        <v>169</v>
      </c>
      <c r="AA273" s="36" t="s">
        <v>122</v>
      </c>
      <c r="AB273" s="36" t="s">
        <v>223</v>
      </c>
      <c r="AC273" s="36" t="s">
        <v>150</v>
      </c>
      <c r="AD273" s="67">
        <v>0.28799999999999998</v>
      </c>
      <c r="AE273" s="40" t="s">
        <v>163</v>
      </c>
      <c r="AF273" s="41">
        <v>0.28799999999999998</v>
      </c>
      <c r="AG273" s="40" t="s">
        <v>259</v>
      </c>
      <c r="AH273" s="41">
        <v>0.2</v>
      </c>
      <c r="AI273" s="42" t="s">
        <v>271</v>
      </c>
      <c r="AJ273" s="43" t="s">
        <v>124</v>
      </c>
      <c r="AK273" s="44"/>
      <c r="AL273" s="44"/>
      <c r="AM273" s="45"/>
    </row>
    <row r="274" spans="1:39" ht="95.25" customHeight="1" x14ac:dyDescent="0.25">
      <c r="A274" s="225"/>
      <c r="B274" s="265"/>
      <c r="C274" s="231"/>
      <c r="D274" s="231"/>
      <c r="E274" s="231"/>
      <c r="F274" s="231"/>
      <c r="G274" s="231"/>
      <c r="H274" s="231"/>
      <c r="I274" s="277"/>
      <c r="J274" s="269"/>
      <c r="K274" s="219"/>
      <c r="L274" s="294"/>
      <c r="M274" s="219">
        <v>0</v>
      </c>
      <c r="N274" s="269"/>
      <c r="O274" s="219"/>
      <c r="P274" s="222"/>
      <c r="Q274" s="33">
        <v>3</v>
      </c>
      <c r="R274" s="46"/>
      <c r="S274" s="35" t="s">
        <v>159</v>
      </c>
      <c r="T274" s="36"/>
      <c r="U274" s="36"/>
      <c r="V274" s="37" t="s">
        <v>159</v>
      </c>
      <c r="W274" s="36"/>
      <c r="X274" s="36"/>
      <c r="Y274" s="36"/>
      <c r="Z274" s="36"/>
      <c r="AA274" s="36"/>
      <c r="AB274" s="36"/>
      <c r="AC274" s="36"/>
      <c r="AD274" s="39" t="s">
        <v>159</v>
      </c>
      <c r="AE274" s="40" t="s">
        <v>159</v>
      </c>
      <c r="AF274" s="41" t="s">
        <v>159</v>
      </c>
      <c r="AG274" s="40" t="s">
        <v>159</v>
      </c>
      <c r="AH274" s="41" t="s">
        <v>159</v>
      </c>
      <c r="AI274" s="42" t="s">
        <v>159</v>
      </c>
      <c r="AJ274" s="43"/>
      <c r="AK274" s="44"/>
      <c r="AL274" s="44"/>
      <c r="AM274" s="45"/>
    </row>
    <row r="275" spans="1:39" ht="95.25" customHeight="1" x14ac:dyDescent="0.25">
      <c r="A275" s="225"/>
      <c r="B275" s="265"/>
      <c r="C275" s="231"/>
      <c r="D275" s="231"/>
      <c r="E275" s="231"/>
      <c r="F275" s="231"/>
      <c r="G275" s="231"/>
      <c r="H275" s="231"/>
      <c r="I275" s="277"/>
      <c r="J275" s="269"/>
      <c r="K275" s="219"/>
      <c r="L275" s="294"/>
      <c r="M275" s="219">
        <v>0</v>
      </c>
      <c r="N275" s="269"/>
      <c r="O275" s="219"/>
      <c r="P275" s="222"/>
      <c r="Q275" s="33">
        <v>4</v>
      </c>
      <c r="R275" s="34"/>
      <c r="S275" s="35" t="s">
        <v>159</v>
      </c>
      <c r="T275" s="36"/>
      <c r="U275" s="36"/>
      <c r="V275" s="37" t="s">
        <v>159</v>
      </c>
      <c r="W275" s="36"/>
      <c r="X275" s="36"/>
      <c r="Y275" s="36"/>
      <c r="Z275" s="36"/>
      <c r="AA275" s="36"/>
      <c r="AB275" s="36"/>
      <c r="AC275" s="36"/>
      <c r="AD275" s="39" t="s">
        <v>159</v>
      </c>
      <c r="AE275" s="40" t="s">
        <v>159</v>
      </c>
      <c r="AF275" s="41" t="s">
        <v>159</v>
      </c>
      <c r="AG275" s="40" t="s">
        <v>159</v>
      </c>
      <c r="AH275" s="41" t="s">
        <v>159</v>
      </c>
      <c r="AI275" s="42" t="s">
        <v>159</v>
      </c>
      <c r="AJ275" s="43"/>
      <c r="AK275" s="44"/>
      <c r="AL275" s="44"/>
      <c r="AM275" s="45"/>
    </row>
    <row r="276" spans="1:39" ht="95.25" customHeight="1" x14ac:dyDescent="0.25">
      <c r="A276" s="225"/>
      <c r="B276" s="265"/>
      <c r="C276" s="231"/>
      <c r="D276" s="231"/>
      <c r="E276" s="231"/>
      <c r="F276" s="231"/>
      <c r="G276" s="231"/>
      <c r="H276" s="231"/>
      <c r="I276" s="277"/>
      <c r="J276" s="269"/>
      <c r="K276" s="219"/>
      <c r="L276" s="294"/>
      <c r="M276" s="219">
        <v>0</v>
      </c>
      <c r="N276" s="269"/>
      <c r="O276" s="219"/>
      <c r="P276" s="222"/>
      <c r="Q276" s="33">
        <v>5</v>
      </c>
      <c r="R276" s="34"/>
      <c r="S276" s="35" t="s">
        <v>159</v>
      </c>
      <c r="T276" s="36"/>
      <c r="U276" s="36"/>
      <c r="V276" s="37" t="s">
        <v>159</v>
      </c>
      <c r="W276" s="36"/>
      <c r="X276" s="36"/>
      <c r="Y276" s="36"/>
      <c r="Z276" s="36"/>
      <c r="AA276" s="36"/>
      <c r="AB276" s="36"/>
      <c r="AC276" s="36"/>
      <c r="AD276" s="39" t="s">
        <v>159</v>
      </c>
      <c r="AE276" s="40" t="s">
        <v>159</v>
      </c>
      <c r="AF276" s="41" t="s">
        <v>159</v>
      </c>
      <c r="AG276" s="40" t="s">
        <v>159</v>
      </c>
      <c r="AH276" s="41" t="s">
        <v>159</v>
      </c>
      <c r="AI276" s="42" t="s">
        <v>159</v>
      </c>
      <c r="AJ276" s="43"/>
      <c r="AK276" s="44"/>
      <c r="AL276" s="44"/>
      <c r="AM276" s="45"/>
    </row>
    <row r="277" spans="1:39" ht="95.25" customHeight="1" x14ac:dyDescent="0.25">
      <c r="A277" s="225"/>
      <c r="B277" s="272"/>
      <c r="C277" s="232"/>
      <c r="D277" s="232"/>
      <c r="E277" s="232"/>
      <c r="F277" s="232"/>
      <c r="G277" s="232"/>
      <c r="H277" s="232"/>
      <c r="I277" s="278"/>
      <c r="J277" s="280"/>
      <c r="K277" s="220"/>
      <c r="L277" s="295"/>
      <c r="M277" s="220">
        <v>0</v>
      </c>
      <c r="N277" s="280"/>
      <c r="O277" s="220"/>
      <c r="P277" s="298"/>
      <c r="Q277" s="33">
        <v>6</v>
      </c>
      <c r="R277" s="34"/>
      <c r="S277" s="35" t="s">
        <v>159</v>
      </c>
      <c r="T277" s="36"/>
      <c r="U277" s="36"/>
      <c r="V277" s="37" t="s">
        <v>159</v>
      </c>
      <c r="W277" s="36"/>
      <c r="X277" s="36"/>
      <c r="Y277" s="36"/>
      <c r="Z277" s="36"/>
      <c r="AA277" s="36"/>
      <c r="AB277" s="36"/>
      <c r="AC277" s="36"/>
      <c r="AD277" s="39" t="s">
        <v>159</v>
      </c>
      <c r="AE277" s="40" t="s">
        <v>159</v>
      </c>
      <c r="AF277" s="41" t="s">
        <v>159</v>
      </c>
      <c r="AG277" s="40" t="s">
        <v>159</v>
      </c>
      <c r="AH277" s="41" t="s">
        <v>159</v>
      </c>
      <c r="AI277" s="42" t="s">
        <v>159</v>
      </c>
      <c r="AJ277" s="43"/>
      <c r="AK277" s="44"/>
      <c r="AL277" s="44"/>
      <c r="AM277" s="45"/>
    </row>
    <row r="278" spans="1:39" ht="189" customHeight="1" x14ac:dyDescent="0.25">
      <c r="A278" s="225"/>
      <c r="B278" s="264">
        <v>48</v>
      </c>
      <c r="C278" s="230" t="s">
        <v>172</v>
      </c>
      <c r="D278" s="267" t="s">
        <v>421</v>
      </c>
      <c r="E278" s="382" t="s">
        <v>422</v>
      </c>
      <c r="F278" s="267" t="s">
        <v>453</v>
      </c>
      <c r="G278" s="230" t="s">
        <v>24</v>
      </c>
      <c r="H278" s="230" t="s">
        <v>190</v>
      </c>
      <c r="I278" s="305">
        <v>25</v>
      </c>
      <c r="J278" s="268" t="s">
        <v>155</v>
      </c>
      <c r="K278" s="218">
        <v>0.6</v>
      </c>
      <c r="L278" s="293" t="s">
        <v>241</v>
      </c>
      <c r="M278" s="218" t="s">
        <v>241</v>
      </c>
      <c r="N278" s="268" t="s">
        <v>259</v>
      </c>
      <c r="O278" s="218">
        <v>0.2</v>
      </c>
      <c r="P278" s="297" t="s">
        <v>156</v>
      </c>
      <c r="Q278" s="33">
        <v>1</v>
      </c>
      <c r="R278" s="183" t="s">
        <v>44</v>
      </c>
      <c r="S278" s="35" t="s">
        <v>157</v>
      </c>
      <c r="T278" s="36" t="s">
        <v>119</v>
      </c>
      <c r="U278" s="36" t="s">
        <v>120</v>
      </c>
      <c r="V278" s="37" t="s">
        <v>161</v>
      </c>
      <c r="W278" s="36"/>
      <c r="X278" s="36"/>
      <c r="Y278" s="36"/>
      <c r="Z278" s="36" t="s">
        <v>169</v>
      </c>
      <c r="AA278" s="36" t="s">
        <v>122</v>
      </c>
      <c r="AB278" s="36" t="s">
        <v>149</v>
      </c>
      <c r="AC278" s="36" t="s">
        <v>150</v>
      </c>
      <c r="AD278" s="39">
        <v>0.36</v>
      </c>
      <c r="AE278" s="40" t="s">
        <v>163</v>
      </c>
      <c r="AF278" s="41">
        <v>0.36</v>
      </c>
      <c r="AG278" s="40" t="s">
        <v>259</v>
      </c>
      <c r="AH278" s="41">
        <v>0.2</v>
      </c>
      <c r="AI278" s="42" t="s">
        <v>271</v>
      </c>
      <c r="AJ278" s="43" t="s">
        <v>124</v>
      </c>
      <c r="AK278" s="44"/>
      <c r="AL278" s="44"/>
      <c r="AM278" s="45"/>
    </row>
    <row r="279" spans="1:39" ht="70.5" customHeight="1" x14ac:dyDescent="0.25">
      <c r="A279" s="225"/>
      <c r="B279" s="265"/>
      <c r="C279" s="231"/>
      <c r="D279" s="231"/>
      <c r="E279" s="231"/>
      <c r="F279" s="231"/>
      <c r="G279" s="231"/>
      <c r="H279" s="231"/>
      <c r="I279" s="277"/>
      <c r="J279" s="269"/>
      <c r="K279" s="219"/>
      <c r="L279" s="294"/>
      <c r="M279" s="219">
        <v>0</v>
      </c>
      <c r="N279" s="269"/>
      <c r="O279" s="219"/>
      <c r="P279" s="222"/>
      <c r="Q279" s="33">
        <v>2</v>
      </c>
      <c r="R279" s="34"/>
      <c r="S279" s="35" t="s">
        <v>159</v>
      </c>
      <c r="T279" s="36"/>
      <c r="U279" s="36"/>
      <c r="V279" s="37" t="s">
        <v>159</v>
      </c>
      <c r="W279" s="36"/>
      <c r="X279" s="36"/>
      <c r="Y279" s="36"/>
      <c r="Z279" s="36"/>
      <c r="AA279" s="36"/>
      <c r="AB279" s="36"/>
      <c r="AC279" s="36"/>
      <c r="AD279" s="39" t="s">
        <v>159</v>
      </c>
      <c r="AE279" s="40" t="s">
        <v>159</v>
      </c>
      <c r="AF279" s="41" t="s">
        <v>159</v>
      </c>
      <c r="AG279" s="40" t="s">
        <v>159</v>
      </c>
      <c r="AH279" s="41" t="s">
        <v>159</v>
      </c>
      <c r="AI279" s="42" t="s">
        <v>159</v>
      </c>
      <c r="AJ279" s="43"/>
      <c r="AK279" s="44"/>
      <c r="AL279" s="44"/>
      <c r="AM279" s="45"/>
    </row>
    <row r="280" spans="1:39" ht="70.5" customHeight="1" x14ac:dyDescent="0.25">
      <c r="A280" s="225"/>
      <c r="B280" s="265"/>
      <c r="C280" s="231"/>
      <c r="D280" s="231"/>
      <c r="E280" s="231"/>
      <c r="F280" s="231"/>
      <c r="G280" s="231"/>
      <c r="H280" s="231"/>
      <c r="I280" s="277"/>
      <c r="J280" s="269"/>
      <c r="K280" s="219"/>
      <c r="L280" s="294"/>
      <c r="M280" s="219">
        <v>0</v>
      </c>
      <c r="N280" s="269"/>
      <c r="O280" s="219"/>
      <c r="P280" s="222"/>
      <c r="Q280" s="33">
        <v>3</v>
      </c>
      <c r="R280" s="46"/>
      <c r="S280" s="35" t="s">
        <v>159</v>
      </c>
      <c r="T280" s="36"/>
      <c r="U280" s="36"/>
      <c r="V280" s="37" t="s">
        <v>159</v>
      </c>
      <c r="W280" s="36"/>
      <c r="X280" s="36"/>
      <c r="Y280" s="36"/>
      <c r="Z280" s="36"/>
      <c r="AA280" s="36"/>
      <c r="AB280" s="36"/>
      <c r="AC280" s="36"/>
      <c r="AD280" s="39" t="s">
        <v>159</v>
      </c>
      <c r="AE280" s="40" t="s">
        <v>159</v>
      </c>
      <c r="AF280" s="41" t="s">
        <v>159</v>
      </c>
      <c r="AG280" s="40" t="s">
        <v>159</v>
      </c>
      <c r="AH280" s="41" t="s">
        <v>159</v>
      </c>
      <c r="AI280" s="42" t="s">
        <v>159</v>
      </c>
      <c r="AJ280" s="43"/>
      <c r="AK280" s="44"/>
      <c r="AL280" s="44"/>
      <c r="AM280" s="45"/>
    </row>
    <row r="281" spans="1:39" ht="70.5" customHeight="1" x14ac:dyDescent="0.25">
      <c r="A281" s="225"/>
      <c r="B281" s="265"/>
      <c r="C281" s="231"/>
      <c r="D281" s="231"/>
      <c r="E281" s="231"/>
      <c r="F281" s="231"/>
      <c r="G281" s="231"/>
      <c r="H281" s="231"/>
      <c r="I281" s="277"/>
      <c r="J281" s="269"/>
      <c r="K281" s="219"/>
      <c r="L281" s="294"/>
      <c r="M281" s="219">
        <v>0</v>
      </c>
      <c r="N281" s="269"/>
      <c r="O281" s="219"/>
      <c r="P281" s="222"/>
      <c r="Q281" s="33">
        <v>4</v>
      </c>
      <c r="R281" s="34"/>
      <c r="S281" s="35" t="s">
        <v>159</v>
      </c>
      <c r="T281" s="36"/>
      <c r="U281" s="36"/>
      <c r="V281" s="37" t="s">
        <v>159</v>
      </c>
      <c r="W281" s="36"/>
      <c r="X281" s="36"/>
      <c r="Y281" s="36"/>
      <c r="Z281" s="36"/>
      <c r="AA281" s="36"/>
      <c r="AB281" s="36"/>
      <c r="AC281" s="36"/>
      <c r="AD281" s="39" t="s">
        <v>159</v>
      </c>
      <c r="AE281" s="40" t="s">
        <v>159</v>
      </c>
      <c r="AF281" s="41" t="s">
        <v>159</v>
      </c>
      <c r="AG281" s="40" t="s">
        <v>159</v>
      </c>
      <c r="AH281" s="41" t="s">
        <v>159</v>
      </c>
      <c r="AI281" s="42" t="s">
        <v>159</v>
      </c>
      <c r="AJ281" s="43"/>
      <c r="AK281" s="44"/>
      <c r="AL281" s="44"/>
      <c r="AM281" s="45"/>
    </row>
    <row r="282" spans="1:39" ht="70.5" customHeight="1" x14ac:dyDescent="0.25">
      <c r="A282" s="225"/>
      <c r="B282" s="265"/>
      <c r="C282" s="231"/>
      <c r="D282" s="231"/>
      <c r="E282" s="231"/>
      <c r="F282" s="231"/>
      <c r="G282" s="231"/>
      <c r="H282" s="231"/>
      <c r="I282" s="277"/>
      <c r="J282" s="269"/>
      <c r="K282" s="219"/>
      <c r="L282" s="294"/>
      <c r="M282" s="219">
        <v>0</v>
      </c>
      <c r="N282" s="269"/>
      <c r="O282" s="219"/>
      <c r="P282" s="222"/>
      <c r="Q282" s="33">
        <v>5</v>
      </c>
      <c r="R282" s="34"/>
      <c r="S282" s="35" t="s">
        <v>159</v>
      </c>
      <c r="T282" s="36"/>
      <c r="U282" s="36"/>
      <c r="V282" s="37" t="s">
        <v>159</v>
      </c>
      <c r="W282" s="36"/>
      <c r="X282" s="36"/>
      <c r="Y282" s="36"/>
      <c r="Z282" s="36"/>
      <c r="AA282" s="36"/>
      <c r="AB282" s="36"/>
      <c r="AC282" s="36"/>
      <c r="AD282" s="67" t="s">
        <v>159</v>
      </c>
      <c r="AE282" s="40" t="s">
        <v>159</v>
      </c>
      <c r="AF282" s="41" t="s">
        <v>159</v>
      </c>
      <c r="AG282" s="40" t="s">
        <v>159</v>
      </c>
      <c r="AH282" s="41" t="s">
        <v>159</v>
      </c>
      <c r="AI282" s="42" t="s">
        <v>159</v>
      </c>
      <c r="AJ282" s="43"/>
      <c r="AK282" s="44"/>
      <c r="AL282" s="44"/>
      <c r="AM282" s="45"/>
    </row>
    <row r="283" spans="1:39" ht="70.5" customHeight="1" x14ac:dyDescent="0.25">
      <c r="A283" s="225"/>
      <c r="B283" s="272"/>
      <c r="C283" s="232"/>
      <c r="D283" s="232"/>
      <c r="E283" s="232"/>
      <c r="F283" s="232"/>
      <c r="G283" s="232"/>
      <c r="H283" s="232"/>
      <c r="I283" s="278"/>
      <c r="J283" s="280"/>
      <c r="K283" s="220"/>
      <c r="L283" s="295"/>
      <c r="M283" s="220">
        <v>0</v>
      </c>
      <c r="N283" s="280"/>
      <c r="O283" s="220"/>
      <c r="P283" s="298"/>
      <c r="Q283" s="33">
        <v>6</v>
      </c>
      <c r="R283" s="34"/>
      <c r="S283" s="35" t="s">
        <v>159</v>
      </c>
      <c r="T283" s="36"/>
      <c r="U283" s="36"/>
      <c r="V283" s="37" t="s">
        <v>159</v>
      </c>
      <c r="W283" s="36"/>
      <c r="X283" s="36"/>
      <c r="Y283" s="36"/>
      <c r="Z283" s="36"/>
      <c r="AA283" s="36"/>
      <c r="AB283" s="36"/>
      <c r="AC283" s="36"/>
      <c r="AD283" s="39" t="s">
        <v>159</v>
      </c>
      <c r="AE283" s="40" t="s">
        <v>159</v>
      </c>
      <c r="AF283" s="41" t="s">
        <v>159</v>
      </c>
      <c r="AG283" s="40" t="s">
        <v>159</v>
      </c>
      <c r="AH283" s="41" t="s">
        <v>159</v>
      </c>
      <c r="AI283" s="42" t="s">
        <v>159</v>
      </c>
      <c r="AJ283" s="43"/>
      <c r="AK283" s="44"/>
      <c r="AL283" s="44"/>
      <c r="AM283" s="45"/>
    </row>
    <row r="284" spans="1:39" ht="305.25" customHeight="1" x14ac:dyDescent="0.25">
      <c r="A284" s="225"/>
      <c r="B284" s="264">
        <v>49</v>
      </c>
      <c r="C284" s="230" t="s">
        <v>167</v>
      </c>
      <c r="D284" s="230" t="s">
        <v>244</v>
      </c>
      <c r="E284" s="230" t="s">
        <v>245</v>
      </c>
      <c r="F284" s="230" t="s">
        <v>454</v>
      </c>
      <c r="G284" s="230" t="s">
        <v>15</v>
      </c>
      <c r="H284" s="230" t="s">
        <v>140</v>
      </c>
      <c r="I284" s="305">
        <v>300</v>
      </c>
      <c r="J284" s="268" t="s">
        <v>155</v>
      </c>
      <c r="K284" s="218">
        <v>0.6</v>
      </c>
      <c r="L284" s="293" t="s">
        <v>193</v>
      </c>
      <c r="M284" s="218" t="s">
        <v>193</v>
      </c>
      <c r="N284" s="268" t="s">
        <v>180</v>
      </c>
      <c r="O284" s="218">
        <v>0.8</v>
      </c>
      <c r="P284" s="297" t="s">
        <v>181</v>
      </c>
      <c r="Q284" s="33">
        <v>1</v>
      </c>
      <c r="R284" s="34" t="s">
        <v>326</v>
      </c>
      <c r="S284" s="35" t="s">
        <v>157</v>
      </c>
      <c r="T284" s="36" t="s">
        <v>119</v>
      </c>
      <c r="U284" s="36" t="s">
        <v>120</v>
      </c>
      <c r="V284" s="37" t="s">
        <v>161</v>
      </c>
      <c r="W284" s="36" t="s">
        <v>127</v>
      </c>
      <c r="X284" s="36" t="s">
        <v>122</v>
      </c>
      <c r="Y284" s="36" t="s">
        <v>123</v>
      </c>
      <c r="Z284" s="36"/>
      <c r="AA284" s="36"/>
      <c r="AB284" s="36"/>
      <c r="AC284" s="36"/>
      <c r="AD284" s="39">
        <v>0.36</v>
      </c>
      <c r="AE284" s="40" t="s">
        <v>163</v>
      </c>
      <c r="AF284" s="41">
        <v>0.36</v>
      </c>
      <c r="AG284" s="40" t="s">
        <v>180</v>
      </c>
      <c r="AH284" s="41">
        <v>0.8</v>
      </c>
      <c r="AI284" s="47" t="s">
        <v>181</v>
      </c>
      <c r="AJ284" s="43" t="s">
        <v>131</v>
      </c>
      <c r="AK284" s="44" t="s">
        <v>246</v>
      </c>
      <c r="AL284" s="44" t="s">
        <v>327</v>
      </c>
      <c r="AM284" s="45">
        <v>46022</v>
      </c>
    </row>
    <row r="285" spans="1:39" ht="81.75" customHeight="1" x14ac:dyDescent="0.25">
      <c r="A285" s="225"/>
      <c r="B285" s="265"/>
      <c r="C285" s="231"/>
      <c r="D285" s="231"/>
      <c r="E285" s="231"/>
      <c r="F285" s="231"/>
      <c r="G285" s="231"/>
      <c r="H285" s="231"/>
      <c r="I285" s="277"/>
      <c r="J285" s="269"/>
      <c r="K285" s="219"/>
      <c r="L285" s="294"/>
      <c r="M285" s="219">
        <v>0</v>
      </c>
      <c r="N285" s="269"/>
      <c r="O285" s="219"/>
      <c r="P285" s="222"/>
      <c r="Q285" s="33">
        <v>2</v>
      </c>
      <c r="R285" s="34"/>
      <c r="S285" s="35"/>
      <c r="T285" s="36"/>
      <c r="U285" s="36"/>
      <c r="V285" s="37"/>
      <c r="W285" s="36"/>
      <c r="X285" s="36"/>
      <c r="Y285" s="36"/>
      <c r="Z285" s="36"/>
      <c r="AA285" s="36"/>
      <c r="AB285" s="36"/>
      <c r="AC285" s="36"/>
      <c r="AD285" s="39"/>
      <c r="AE285" s="40"/>
      <c r="AF285" s="41"/>
      <c r="AG285" s="40"/>
      <c r="AH285" s="41"/>
      <c r="AI285" s="42"/>
      <c r="AJ285" s="43"/>
      <c r="AK285" s="44"/>
      <c r="AL285" s="44"/>
      <c r="AM285" s="45"/>
    </row>
    <row r="286" spans="1:39" ht="81.75" customHeight="1" x14ac:dyDescent="0.25">
      <c r="A286" s="225"/>
      <c r="B286" s="265"/>
      <c r="C286" s="231"/>
      <c r="D286" s="231"/>
      <c r="E286" s="231"/>
      <c r="F286" s="231"/>
      <c r="G286" s="231"/>
      <c r="H286" s="231"/>
      <c r="I286" s="277"/>
      <c r="J286" s="269"/>
      <c r="K286" s="219"/>
      <c r="L286" s="294"/>
      <c r="M286" s="219">
        <v>0</v>
      </c>
      <c r="N286" s="269"/>
      <c r="O286" s="219"/>
      <c r="P286" s="222"/>
      <c r="Q286" s="33">
        <v>3</v>
      </c>
      <c r="R286" s="46"/>
      <c r="S286" s="35" t="s">
        <v>159</v>
      </c>
      <c r="T286" s="36"/>
      <c r="U286" s="36"/>
      <c r="V286" s="37" t="s">
        <v>159</v>
      </c>
      <c r="W286" s="36"/>
      <c r="X286" s="36"/>
      <c r="Y286" s="36"/>
      <c r="Z286" s="36"/>
      <c r="AA286" s="36"/>
      <c r="AB286" s="36"/>
      <c r="AC286" s="36"/>
      <c r="AD286" s="39" t="s">
        <v>159</v>
      </c>
      <c r="AE286" s="40" t="s">
        <v>159</v>
      </c>
      <c r="AF286" s="41" t="s">
        <v>159</v>
      </c>
      <c r="AG286" s="40" t="s">
        <v>159</v>
      </c>
      <c r="AH286" s="41" t="s">
        <v>159</v>
      </c>
      <c r="AI286" s="42" t="s">
        <v>159</v>
      </c>
      <c r="AJ286" s="43"/>
      <c r="AK286" s="44"/>
      <c r="AL286" s="44"/>
      <c r="AM286" s="45"/>
    </row>
    <row r="287" spans="1:39" ht="81.75" customHeight="1" x14ac:dyDescent="0.25">
      <c r="A287" s="225"/>
      <c r="B287" s="265"/>
      <c r="C287" s="231"/>
      <c r="D287" s="231"/>
      <c r="E287" s="231"/>
      <c r="F287" s="231"/>
      <c r="G287" s="231"/>
      <c r="H287" s="231"/>
      <c r="I287" s="277"/>
      <c r="J287" s="269"/>
      <c r="K287" s="219"/>
      <c r="L287" s="294"/>
      <c r="M287" s="219">
        <v>0</v>
      </c>
      <c r="N287" s="269"/>
      <c r="O287" s="219"/>
      <c r="P287" s="222"/>
      <c r="Q287" s="33">
        <v>4</v>
      </c>
      <c r="R287" s="34"/>
      <c r="S287" s="35" t="s">
        <v>159</v>
      </c>
      <c r="T287" s="36"/>
      <c r="U287" s="36"/>
      <c r="V287" s="37" t="s">
        <v>159</v>
      </c>
      <c r="W287" s="36"/>
      <c r="X287" s="36"/>
      <c r="Y287" s="36"/>
      <c r="Z287" s="36"/>
      <c r="AA287" s="36"/>
      <c r="AB287" s="36"/>
      <c r="AC287" s="36"/>
      <c r="AD287" s="39" t="s">
        <v>159</v>
      </c>
      <c r="AE287" s="40" t="s">
        <v>159</v>
      </c>
      <c r="AF287" s="41" t="s">
        <v>159</v>
      </c>
      <c r="AG287" s="40" t="s">
        <v>159</v>
      </c>
      <c r="AH287" s="41" t="s">
        <v>159</v>
      </c>
      <c r="AI287" s="42" t="s">
        <v>159</v>
      </c>
      <c r="AJ287" s="43"/>
      <c r="AK287" s="44"/>
      <c r="AL287" s="44"/>
      <c r="AM287" s="45"/>
    </row>
    <row r="288" spans="1:39" ht="81.75" customHeight="1" x14ac:dyDescent="0.25">
      <c r="A288" s="225"/>
      <c r="B288" s="265"/>
      <c r="C288" s="231"/>
      <c r="D288" s="231"/>
      <c r="E288" s="231"/>
      <c r="F288" s="231"/>
      <c r="G288" s="231"/>
      <c r="H288" s="231"/>
      <c r="I288" s="277"/>
      <c r="J288" s="269"/>
      <c r="K288" s="219"/>
      <c r="L288" s="294"/>
      <c r="M288" s="219">
        <v>0</v>
      </c>
      <c r="N288" s="269"/>
      <c r="O288" s="219"/>
      <c r="P288" s="222"/>
      <c r="Q288" s="33">
        <v>5</v>
      </c>
      <c r="R288" s="34"/>
      <c r="S288" s="35" t="s">
        <v>159</v>
      </c>
      <c r="T288" s="36"/>
      <c r="U288" s="36"/>
      <c r="V288" s="37" t="s">
        <v>159</v>
      </c>
      <c r="W288" s="36"/>
      <c r="X288" s="36"/>
      <c r="Y288" s="36"/>
      <c r="Z288" s="36"/>
      <c r="AA288" s="36"/>
      <c r="AB288" s="36"/>
      <c r="AC288" s="36"/>
      <c r="AD288" s="39" t="s">
        <v>159</v>
      </c>
      <c r="AE288" s="40" t="s">
        <v>159</v>
      </c>
      <c r="AF288" s="41" t="s">
        <v>159</v>
      </c>
      <c r="AG288" s="40" t="s">
        <v>159</v>
      </c>
      <c r="AH288" s="41" t="s">
        <v>159</v>
      </c>
      <c r="AI288" s="42" t="s">
        <v>159</v>
      </c>
      <c r="AJ288" s="43"/>
      <c r="AK288" s="44"/>
      <c r="AL288" s="44"/>
      <c r="AM288" s="45"/>
    </row>
    <row r="289" spans="1:39" ht="81.75" customHeight="1" x14ac:dyDescent="0.25">
      <c r="A289" s="225"/>
      <c r="B289" s="272"/>
      <c r="C289" s="232"/>
      <c r="D289" s="232"/>
      <c r="E289" s="232"/>
      <c r="F289" s="232"/>
      <c r="G289" s="232"/>
      <c r="H289" s="232"/>
      <c r="I289" s="278"/>
      <c r="J289" s="280"/>
      <c r="K289" s="220"/>
      <c r="L289" s="295"/>
      <c r="M289" s="220">
        <v>0</v>
      </c>
      <c r="N289" s="280"/>
      <c r="O289" s="220"/>
      <c r="P289" s="298"/>
      <c r="Q289" s="33">
        <v>6</v>
      </c>
      <c r="R289" s="34"/>
      <c r="S289" s="35" t="s">
        <v>159</v>
      </c>
      <c r="T289" s="36"/>
      <c r="U289" s="36"/>
      <c r="V289" s="37" t="s">
        <v>159</v>
      </c>
      <c r="W289" s="36"/>
      <c r="X289" s="36"/>
      <c r="Y289" s="36"/>
      <c r="Z289" s="36"/>
      <c r="AA289" s="36"/>
      <c r="AB289" s="36"/>
      <c r="AC289" s="36"/>
      <c r="AD289" s="39" t="s">
        <v>159</v>
      </c>
      <c r="AE289" s="40" t="s">
        <v>159</v>
      </c>
      <c r="AF289" s="41" t="s">
        <v>159</v>
      </c>
      <c r="AG289" s="40" t="s">
        <v>159</v>
      </c>
      <c r="AH289" s="41" t="s">
        <v>159</v>
      </c>
      <c r="AI289" s="42" t="s">
        <v>159</v>
      </c>
      <c r="AJ289" s="43"/>
      <c r="AK289" s="44"/>
      <c r="AL289" s="44"/>
      <c r="AM289" s="45"/>
    </row>
    <row r="290" spans="1:39" ht="151.5" customHeight="1" x14ac:dyDescent="0.25">
      <c r="A290" s="225"/>
      <c r="B290" s="306">
        <v>50</v>
      </c>
      <c r="C290" s="307" t="s">
        <v>172</v>
      </c>
      <c r="D290" s="307" t="s">
        <v>328</v>
      </c>
      <c r="E290" s="307" t="s">
        <v>329</v>
      </c>
      <c r="F290" s="307" t="s">
        <v>455</v>
      </c>
      <c r="G290" s="307" t="s">
        <v>24</v>
      </c>
      <c r="H290" s="307" t="s">
        <v>330</v>
      </c>
      <c r="I290" s="310">
        <v>29</v>
      </c>
      <c r="J290" s="312" t="s">
        <v>155</v>
      </c>
      <c r="K290" s="313">
        <v>0.6</v>
      </c>
      <c r="L290" s="315" t="s">
        <v>247</v>
      </c>
      <c r="M290" s="313" t="s">
        <v>247</v>
      </c>
      <c r="N290" s="312" t="s">
        <v>180</v>
      </c>
      <c r="O290" s="313">
        <v>0.8</v>
      </c>
      <c r="P290" s="385" t="s">
        <v>181</v>
      </c>
      <c r="Q290" s="33">
        <v>1</v>
      </c>
      <c r="R290" s="34" t="s">
        <v>331</v>
      </c>
      <c r="S290" s="35" t="s">
        <v>157</v>
      </c>
      <c r="T290" s="36" t="s">
        <v>119</v>
      </c>
      <c r="U290" s="36" t="s">
        <v>120</v>
      </c>
      <c r="V290" s="37" t="s">
        <v>161</v>
      </c>
      <c r="W290" s="36"/>
      <c r="X290" s="36"/>
      <c r="Y290" s="36"/>
      <c r="Z290" s="36" t="s">
        <v>169</v>
      </c>
      <c r="AA290" s="36" t="s">
        <v>122</v>
      </c>
      <c r="AB290" s="36" t="s">
        <v>223</v>
      </c>
      <c r="AC290" s="36" t="s">
        <v>150</v>
      </c>
      <c r="AD290" s="39">
        <v>0.36</v>
      </c>
      <c r="AE290" s="40" t="s">
        <v>163</v>
      </c>
      <c r="AF290" s="37">
        <v>0.36</v>
      </c>
      <c r="AG290" s="40" t="s">
        <v>180</v>
      </c>
      <c r="AH290" s="37">
        <v>0.8</v>
      </c>
      <c r="AI290" s="47" t="s">
        <v>181</v>
      </c>
      <c r="AJ290" s="36" t="s">
        <v>131</v>
      </c>
      <c r="AK290" s="44" t="s">
        <v>332</v>
      </c>
      <c r="AL290" s="44" t="s">
        <v>248</v>
      </c>
      <c r="AM290" s="180">
        <v>46022</v>
      </c>
    </row>
    <row r="291" spans="1:39" ht="151.5" customHeight="1" x14ac:dyDescent="0.25">
      <c r="A291" s="225"/>
      <c r="B291" s="306"/>
      <c r="C291" s="307"/>
      <c r="D291" s="307"/>
      <c r="E291" s="307"/>
      <c r="F291" s="307"/>
      <c r="G291" s="307"/>
      <c r="H291" s="307"/>
      <c r="I291" s="310"/>
      <c r="J291" s="312"/>
      <c r="K291" s="313"/>
      <c r="L291" s="315"/>
      <c r="M291" s="313">
        <v>0</v>
      </c>
      <c r="N291" s="312"/>
      <c r="O291" s="313"/>
      <c r="P291" s="385"/>
      <c r="Q291" s="33">
        <v>2</v>
      </c>
      <c r="R291" s="34" t="s">
        <v>45</v>
      </c>
      <c r="S291" s="35" t="s">
        <v>157</v>
      </c>
      <c r="T291" s="36" t="s">
        <v>119</v>
      </c>
      <c r="U291" s="36" t="s">
        <v>120</v>
      </c>
      <c r="V291" s="37" t="s">
        <v>161</v>
      </c>
      <c r="W291" s="36"/>
      <c r="X291" s="36"/>
      <c r="Y291" s="36"/>
      <c r="Z291" s="36" t="s">
        <v>169</v>
      </c>
      <c r="AA291" s="36" t="s">
        <v>122</v>
      </c>
      <c r="AB291" s="36" t="s">
        <v>223</v>
      </c>
      <c r="AC291" s="36" t="s">
        <v>150</v>
      </c>
      <c r="AD291" s="39">
        <v>0.216</v>
      </c>
      <c r="AE291" s="40" t="s">
        <v>163</v>
      </c>
      <c r="AF291" s="37">
        <v>0.216</v>
      </c>
      <c r="AG291" s="40" t="s">
        <v>180</v>
      </c>
      <c r="AH291" s="37">
        <v>0.8</v>
      </c>
      <c r="AI291" s="47" t="s">
        <v>181</v>
      </c>
      <c r="AJ291" s="36" t="s">
        <v>131</v>
      </c>
      <c r="AK291" s="44" t="s">
        <v>249</v>
      </c>
      <c r="AL291" s="44" t="s">
        <v>248</v>
      </c>
      <c r="AM291" s="180">
        <v>46022</v>
      </c>
    </row>
    <row r="292" spans="1:39" ht="151.5" customHeight="1" x14ac:dyDescent="0.25">
      <c r="A292" s="225"/>
      <c r="B292" s="306"/>
      <c r="C292" s="307"/>
      <c r="D292" s="307"/>
      <c r="E292" s="307"/>
      <c r="F292" s="307"/>
      <c r="G292" s="307"/>
      <c r="H292" s="307"/>
      <c r="I292" s="310"/>
      <c r="J292" s="312"/>
      <c r="K292" s="313"/>
      <c r="L292" s="315"/>
      <c r="M292" s="313">
        <v>0</v>
      </c>
      <c r="N292" s="312"/>
      <c r="O292" s="313"/>
      <c r="P292" s="385"/>
      <c r="Q292" s="33">
        <v>3</v>
      </c>
      <c r="R292" s="46" t="s">
        <v>333</v>
      </c>
      <c r="S292" s="35" t="s">
        <v>157</v>
      </c>
      <c r="T292" s="36" t="s">
        <v>119</v>
      </c>
      <c r="U292" s="36" t="s">
        <v>120</v>
      </c>
      <c r="V292" s="37" t="s">
        <v>161</v>
      </c>
      <c r="W292" s="36"/>
      <c r="X292" s="36"/>
      <c r="Y292" s="36"/>
      <c r="Z292" s="36" t="s">
        <v>169</v>
      </c>
      <c r="AA292" s="36" t="s">
        <v>122</v>
      </c>
      <c r="AB292" s="36" t="s">
        <v>223</v>
      </c>
      <c r="AC292" s="36" t="s">
        <v>150</v>
      </c>
      <c r="AD292" s="39">
        <v>0.12959999999999999</v>
      </c>
      <c r="AE292" s="40" t="s">
        <v>194</v>
      </c>
      <c r="AF292" s="37">
        <v>0.12959999999999999</v>
      </c>
      <c r="AG292" s="40" t="s">
        <v>180</v>
      </c>
      <c r="AH292" s="37">
        <v>0.8</v>
      </c>
      <c r="AI292" s="47" t="s">
        <v>181</v>
      </c>
      <c r="AJ292" s="36" t="s">
        <v>131</v>
      </c>
      <c r="AK292" s="44" t="s">
        <v>334</v>
      </c>
      <c r="AL292" s="44" t="s">
        <v>248</v>
      </c>
      <c r="AM292" s="180">
        <v>46022</v>
      </c>
    </row>
    <row r="293" spans="1:39" ht="151.5" customHeight="1" x14ac:dyDescent="0.25">
      <c r="A293" s="225"/>
      <c r="B293" s="306"/>
      <c r="C293" s="307"/>
      <c r="D293" s="307"/>
      <c r="E293" s="307"/>
      <c r="F293" s="307"/>
      <c r="G293" s="307"/>
      <c r="H293" s="307"/>
      <c r="I293" s="310"/>
      <c r="J293" s="312"/>
      <c r="K293" s="313"/>
      <c r="L293" s="315"/>
      <c r="M293" s="313">
        <v>0</v>
      </c>
      <c r="N293" s="312"/>
      <c r="O293" s="313"/>
      <c r="P293" s="385"/>
      <c r="Q293" s="33">
        <v>4</v>
      </c>
      <c r="R293" s="34" t="s">
        <v>335</v>
      </c>
      <c r="S293" s="35" t="s">
        <v>157</v>
      </c>
      <c r="T293" s="36" t="s">
        <v>119</v>
      </c>
      <c r="U293" s="36" t="s">
        <v>120</v>
      </c>
      <c r="V293" s="37" t="s">
        <v>161</v>
      </c>
      <c r="W293" s="36"/>
      <c r="X293" s="36"/>
      <c r="Y293" s="36"/>
      <c r="Z293" s="36" t="s">
        <v>169</v>
      </c>
      <c r="AA293" s="36" t="s">
        <v>122</v>
      </c>
      <c r="AB293" s="36" t="s">
        <v>149</v>
      </c>
      <c r="AC293" s="36" t="s">
        <v>150</v>
      </c>
      <c r="AD293" s="39">
        <v>7.7759999999999996E-2</v>
      </c>
      <c r="AE293" s="40" t="s">
        <v>194</v>
      </c>
      <c r="AF293" s="37">
        <v>7.7759999999999996E-2</v>
      </c>
      <c r="AG293" s="40" t="s">
        <v>180</v>
      </c>
      <c r="AH293" s="37">
        <v>0.8</v>
      </c>
      <c r="AI293" s="47" t="s">
        <v>181</v>
      </c>
      <c r="AJ293" s="36" t="s">
        <v>131</v>
      </c>
      <c r="AK293" s="155" t="s">
        <v>250</v>
      </c>
      <c r="AL293" s="44" t="s">
        <v>248</v>
      </c>
      <c r="AM293" s="180">
        <v>46022</v>
      </c>
    </row>
    <row r="294" spans="1:39" ht="74.25" customHeight="1" x14ac:dyDescent="0.25">
      <c r="A294" s="225"/>
      <c r="B294" s="306"/>
      <c r="C294" s="307"/>
      <c r="D294" s="307"/>
      <c r="E294" s="307"/>
      <c r="F294" s="307"/>
      <c r="G294" s="307"/>
      <c r="H294" s="307"/>
      <c r="I294" s="310"/>
      <c r="J294" s="312"/>
      <c r="K294" s="313"/>
      <c r="L294" s="315"/>
      <c r="M294" s="313">
        <v>0</v>
      </c>
      <c r="N294" s="312"/>
      <c r="O294" s="313"/>
      <c r="P294" s="385"/>
      <c r="Q294" s="33">
        <v>5</v>
      </c>
      <c r="R294" s="34"/>
      <c r="S294" s="35" t="s">
        <v>159</v>
      </c>
      <c r="T294" s="36"/>
      <c r="U294" s="36"/>
      <c r="V294" s="37" t="s">
        <v>159</v>
      </c>
      <c r="W294" s="36"/>
      <c r="X294" s="36"/>
      <c r="Y294" s="36"/>
      <c r="Z294" s="36"/>
      <c r="AA294" s="36"/>
      <c r="AB294" s="36"/>
      <c r="AC294" s="36"/>
      <c r="AD294" s="39" t="s">
        <v>159</v>
      </c>
      <c r="AE294" s="40" t="s">
        <v>159</v>
      </c>
      <c r="AF294" s="37" t="s">
        <v>159</v>
      </c>
      <c r="AG294" s="40" t="s">
        <v>159</v>
      </c>
      <c r="AH294" s="37" t="s">
        <v>159</v>
      </c>
      <c r="AI294" s="42" t="s">
        <v>159</v>
      </c>
      <c r="AJ294" s="36"/>
      <c r="AK294" s="44"/>
      <c r="AL294" s="44"/>
      <c r="AM294" s="180"/>
    </row>
    <row r="295" spans="1:39" ht="74.25" customHeight="1" x14ac:dyDescent="0.25">
      <c r="A295" s="225"/>
      <c r="B295" s="306"/>
      <c r="C295" s="307"/>
      <c r="D295" s="307"/>
      <c r="E295" s="307"/>
      <c r="F295" s="307"/>
      <c r="G295" s="307"/>
      <c r="H295" s="307"/>
      <c r="I295" s="310"/>
      <c r="J295" s="312"/>
      <c r="K295" s="313"/>
      <c r="L295" s="315"/>
      <c r="M295" s="313">
        <v>0</v>
      </c>
      <c r="N295" s="312"/>
      <c r="O295" s="313"/>
      <c r="P295" s="385"/>
      <c r="Q295" s="33">
        <v>6</v>
      </c>
      <c r="R295" s="34"/>
      <c r="S295" s="35" t="s">
        <v>159</v>
      </c>
      <c r="T295" s="36"/>
      <c r="U295" s="36"/>
      <c r="V295" s="37" t="s">
        <v>159</v>
      </c>
      <c r="W295" s="36"/>
      <c r="X295" s="36"/>
      <c r="Y295" s="36"/>
      <c r="Z295" s="36"/>
      <c r="AA295" s="36"/>
      <c r="AB295" s="36"/>
      <c r="AC295" s="36"/>
      <c r="AD295" s="39" t="s">
        <v>159</v>
      </c>
      <c r="AE295" s="40" t="s">
        <v>159</v>
      </c>
      <c r="AF295" s="37" t="s">
        <v>159</v>
      </c>
      <c r="AG295" s="40" t="s">
        <v>159</v>
      </c>
      <c r="AH295" s="37" t="s">
        <v>159</v>
      </c>
      <c r="AI295" s="42" t="s">
        <v>159</v>
      </c>
      <c r="AJ295" s="36"/>
      <c r="AK295" s="44"/>
      <c r="AL295" s="44"/>
      <c r="AM295" s="180"/>
    </row>
    <row r="296" spans="1:39" ht="151.5" customHeight="1" x14ac:dyDescent="0.25">
      <c r="A296" s="225"/>
      <c r="B296" s="306">
        <v>51</v>
      </c>
      <c r="C296" s="307" t="s">
        <v>172</v>
      </c>
      <c r="D296" s="308" t="s">
        <v>423</v>
      </c>
      <c r="E296" s="308" t="s">
        <v>424</v>
      </c>
      <c r="F296" s="308" t="s">
        <v>456</v>
      </c>
      <c r="G296" s="307" t="s">
        <v>24</v>
      </c>
      <c r="H296" s="307" t="s">
        <v>330</v>
      </c>
      <c r="I296" s="310">
        <v>10</v>
      </c>
      <c r="J296" s="311" t="s">
        <v>163</v>
      </c>
      <c r="K296" s="313">
        <v>0.4</v>
      </c>
      <c r="L296" s="314" t="s">
        <v>425</v>
      </c>
      <c r="M296" s="383" t="s">
        <v>425</v>
      </c>
      <c r="N296" s="311" t="s">
        <v>156</v>
      </c>
      <c r="O296" s="313">
        <v>0.6</v>
      </c>
      <c r="P296" s="384" t="s">
        <v>156</v>
      </c>
      <c r="Q296" s="33">
        <v>1</v>
      </c>
      <c r="R296" s="34" t="s">
        <v>426</v>
      </c>
      <c r="S296" s="35" t="s">
        <v>157</v>
      </c>
      <c r="T296" s="36" t="s">
        <v>119</v>
      </c>
      <c r="U296" s="36" t="s">
        <v>120</v>
      </c>
      <c r="V296" s="37" t="s">
        <v>161</v>
      </c>
      <c r="W296" s="36"/>
      <c r="X296" s="36"/>
      <c r="Y296" s="36"/>
      <c r="Z296" s="36" t="s">
        <v>169</v>
      </c>
      <c r="AA296" s="36" t="s">
        <v>122</v>
      </c>
      <c r="AB296" s="36" t="s">
        <v>223</v>
      </c>
      <c r="AC296" s="36" t="s">
        <v>150</v>
      </c>
      <c r="AD296" s="39">
        <v>0.24</v>
      </c>
      <c r="AE296" s="40" t="s">
        <v>163</v>
      </c>
      <c r="AF296" s="37">
        <v>0.24</v>
      </c>
      <c r="AG296" s="40" t="s">
        <v>156</v>
      </c>
      <c r="AH296" s="37">
        <v>0.6</v>
      </c>
      <c r="AI296" s="47" t="s">
        <v>156</v>
      </c>
      <c r="AJ296" s="36" t="s">
        <v>131</v>
      </c>
      <c r="AK296" s="44" t="s">
        <v>427</v>
      </c>
      <c r="AL296" s="44" t="s">
        <v>428</v>
      </c>
      <c r="AM296" s="180">
        <v>46022</v>
      </c>
    </row>
    <row r="297" spans="1:39" ht="151.5" customHeight="1" x14ac:dyDescent="0.25">
      <c r="A297" s="225"/>
      <c r="B297" s="306"/>
      <c r="C297" s="307"/>
      <c r="D297" s="307"/>
      <c r="E297" s="307"/>
      <c r="F297" s="307"/>
      <c r="G297" s="307"/>
      <c r="H297" s="307"/>
      <c r="I297" s="310"/>
      <c r="J297" s="312"/>
      <c r="K297" s="313"/>
      <c r="L297" s="315"/>
      <c r="M297" s="313">
        <v>0</v>
      </c>
      <c r="N297" s="312"/>
      <c r="O297" s="313"/>
      <c r="P297" s="385"/>
      <c r="Q297" s="33">
        <v>2</v>
      </c>
      <c r="R297" s="34"/>
      <c r="S297" s="35"/>
      <c r="T297" s="36"/>
      <c r="U297" s="36"/>
      <c r="V297" s="37"/>
      <c r="W297" s="36"/>
      <c r="X297" s="36"/>
      <c r="Y297" s="36"/>
      <c r="Z297" s="36"/>
      <c r="AA297" s="36"/>
      <c r="AB297" s="36"/>
      <c r="AC297" s="36"/>
      <c r="AD297" s="39"/>
      <c r="AE297" s="40"/>
      <c r="AF297" s="37"/>
      <c r="AG297" s="40"/>
      <c r="AH297" s="37"/>
      <c r="AI297" s="47"/>
      <c r="AJ297" s="36"/>
      <c r="AK297" s="44"/>
      <c r="AL297" s="44"/>
      <c r="AM297" s="180"/>
    </row>
    <row r="298" spans="1:39" ht="151.5" customHeight="1" x14ac:dyDescent="0.25">
      <c r="A298" s="225"/>
      <c r="B298" s="306"/>
      <c r="C298" s="307"/>
      <c r="D298" s="307"/>
      <c r="E298" s="307"/>
      <c r="F298" s="307"/>
      <c r="G298" s="307"/>
      <c r="H298" s="307"/>
      <c r="I298" s="310"/>
      <c r="J298" s="312"/>
      <c r="K298" s="313"/>
      <c r="L298" s="315"/>
      <c r="M298" s="313">
        <v>0</v>
      </c>
      <c r="N298" s="312"/>
      <c r="O298" s="313"/>
      <c r="P298" s="385"/>
      <c r="Q298" s="33">
        <v>3</v>
      </c>
      <c r="R298" s="46"/>
      <c r="S298" s="35"/>
      <c r="T298" s="36"/>
      <c r="U298" s="36"/>
      <c r="V298" s="37"/>
      <c r="W298" s="36"/>
      <c r="X298" s="36"/>
      <c r="Y298" s="36"/>
      <c r="Z298" s="36"/>
      <c r="AA298" s="36"/>
      <c r="AB298" s="36"/>
      <c r="AC298" s="36"/>
      <c r="AD298" s="39"/>
      <c r="AE298" s="40"/>
      <c r="AF298" s="37"/>
      <c r="AG298" s="40"/>
      <c r="AH298" s="37"/>
      <c r="AI298" s="47"/>
      <c r="AJ298" s="36"/>
      <c r="AK298" s="44"/>
      <c r="AL298" s="44"/>
      <c r="AM298" s="180"/>
    </row>
    <row r="299" spans="1:39" ht="151.5" customHeight="1" x14ac:dyDescent="0.25">
      <c r="A299" s="225"/>
      <c r="B299" s="306"/>
      <c r="C299" s="307"/>
      <c r="D299" s="307"/>
      <c r="E299" s="307"/>
      <c r="F299" s="307"/>
      <c r="G299" s="307"/>
      <c r="H299" s="307"/>
      <c r="I299" s="310"/>
      <c r="J299" s="312"/>
      <c r="K299" s="313"/>
      <c r="L299" s="315"/>
      <c r="M299" s="313">
        <v>0</v>
      </c>
      <c r="N299" s="312"/>
      <c r="O299" s="313"/>
      <c r="P299" s="385"/>
      <c r="Q299" s="33">
        <v>4</v>
      </c>
      <c r="R299" s="34"/>
      <c r="S299" s="35"/>
      <c r="T299" s="36"/>
      <c r="U299" s="36"/>
      <c r="V299" s="37"/>
      <c r="W299" s="36"/>
      <c r="X299" s="36"/>
      <c r="Y299" s="36"/>
      <c r="Z299" s="36"/>
      <c r="AA299" s="36"/>
      <c r="AB299" s="36"/>
      <c r="AC299" s="36"/>
      <c r="AD299" s="39"/>
      <c r="AE299" s="40"/>
      <c r="AF299" s="37"/>
      <c r="AG299" s="40"/>
      <c r="AH299" s="37"/>
      <c r="AI299" s="47"/>
      <c r="AJ299" s="36"/>
      <c r="AK299" s="155"/>
      <c r="AL299" s="44"/>
      <c r="AM299" s="180"/>
    </row>
    <row r="300" spans="1:39" ht="74.25" customHeight="1" x14ac:dyDescent="0.25">
      <c r="A300" s="225"/>
      <c r="B300" s="306"/>
      <c r="C300" s="307"/>
      <c r="D300" s="307"/>
      <c r="E300" s="307"/>
      <c r="F300" s="307"/>
      <c r="G300" s="307"/>
      <c r="H300" s="307"/>
      <c r="I300" s="310"/>
      <c r="J300" s="312"/>
      <c r="K300" s="313"/>
      <c r="L300" s="315"/>
      <c r="M300" s="313">
        <v>0</v>
      </c>
      <c r="N300" s="312"/>
      <c r="O300" s="313"/>
      <c r="P300" s="385"/>
      <c r="Q300" s="33">
        <v>5</v>
      </c>
      <c r="R300" s="34"/>
      <c r="S300" s="35" t="s">
        <v>159</v>
      </c>
      <c r="T300" s="36"/>
      <c r="U300" s="36"/>
      <c r="V300" s="37" t="s">
        <v>159</v>
      </c>
      <c r="W300" s="36"/>
      <c r="X300" s="36"/>
      <c r="Y300" s="36"/>
      <c r="Z300" s="36"/>
      <c r="AA300" s="36"/>
      <c r="AB300" s="36"/>
      <c r="AC300" s="36"/>
      <c r="AD300" s="39" t="s">
        <v>159</v>
      </c>
      <c r="AE300" s="40" t="s">
        <v>159</v>
      </c>
      <c r="AF300" s="37" t="s">
        <v>159</v>
      </c>
      <c r="AG300" s="40" t="s">
        <v>159</v>
      </c>
      <c r="AH300" s="37" t="s">
        <v>159</v>
      </c>
      <c r="AI300" s="42" t="s">
        <v>159</v>
      </c>
      <c r="AJ300" s="36"/>
      <c r="AK300" s="44"/>
      <c r="AL300" s="44"/>
      <c r="AM300" s="180"/>
    </row>
    <row r="301" spans="1:39" ht="74.25" customHeight="1" x14ac:dyDescent="0.25">
      <c r="A301" s="225"/>
      <c r="B301" s="306"/>
      <c r="C301" s="307"/>
      <c r="D301" s="307"/>
      <c r="E301" s="307"/>
      <c r="F301" s="307"/>
      <c r="G301" s="307"/>
      <c r="H301" s="307"/>
      <c r="I301" s="310"/>
      <c r="J301" s="312"/>
      <c r="K301" s="313"/>
      <c r="L301" s="315"/>
      <c r="M301" s="313">
        <v>0</v>
      </c>
      <c r="N301" s="312"/>
      <c r="O301" s="313"/>
      <c r="P301" s="385"/>
      <c r="Q301" s="33">
        <v>6</v>
      </c>
      <c r="R301" s="34"/>
      <c r="S301" s="35" t="s">
        <v>159</v>
      </c>
      <c r="T301" s="36"/>
      <c r="U301" s="36"/>
      <c r="V301" s="37" t="s">
        <v>159</v>
      </c>
      <c r="W301" s="36"/>
      <c r="X301" s="36"/>
      <c r="Y301" s="36"/>
      <c r="Z301" s="36"/>
      <c r="AA301" s="36"/>
      <c r="AB301" s="36"/>
      <c r="AC301" s="36"/>
      <c r="AD301" s="39" t="s">
        <v>159</v>
      </c>
      <c r="AE301" s="40" t="s">
        <v>159</v>
      </c>
      <c r="AF301" s="37" t="s">
        <v>159</v>
      </c>
      <c r="AG301" s="40" t="s">
        <v>159</v>
      </c>
      <c r="AH301" s="37" t="s">
        <v>159</v>
      </c>
      <c r="AI301" s="42" t="s">
        <v>159</v>
      </c>
      <c r="AJ301" s="36"/>
      <c r="AK301" s="44"/>
      <c r="AL301" s="44"/>
      <c r="AM301" s="180"/>
    </row>
    <row r="302" spans="1:39" ht="151.5" customHeight="1" x14ac:dyDescent="0.25">
      <c r="A302" s="225"/>
      <c r="B302" s="265">
        <v>52</v>
      </c>
      <c r="C302" s="231" t="s">
        <v>172</v>
      </c>
      <c r="D302" s="316" t="s">
        <v>430</v>
      </c>
      <c r="E302" s="316" t="s">
        <v>429</v>
      </c>
      <c r="F302" s="316" t="s">
        <v>457</v>
      </c>
      <c r="G302" s="231" t="s">
        <v>24</v>
      </c>
      <c r="H302" s="231" t="s">
        <v>330</v>
      </c>
      <c r="I302" s="277">
        <v>29</v>
      </c>
      <c r="J302" s="269" t="s">
        <v>155</v>
      </c>
      <c r="K302" s="219">
        <v>0.6</v>
      </c>
      <c r="L302" s="294" t="s">
        <v>201</v>
      </c>
      <c r="M302" s="219" t="s">
        <v>201</v>
      </c>
      <c r="N302" s="318" t="s">
        <v>160</v>
      </c>
      <c r="O302" s="219">
        <v>0.6</v>
      </c>
      <c r="P302" s="319" t="s">
        <v>156</v>
      </c>
      <c r="Q302" s="171">
        <v>1</v>
      </c>
      <c r="R302" s="184" t="s">
        <v>431</v>
      </c>
      <c r="S302" s="185" t="s">
        <v>157</v>
      </c>
      <c r="T302" s="186" t="s">
        <v>128</v>
      </c>
      <c r="U302" s="186" t="s">
        <v>120</v>
      </c>
      <c r="V302" s="187" t="s">
        <v>158</v>
      </c>
      <c r="W302" s="186" t="s">
        <v>127</v>
      </c>
      <c r="X302" s="186"/>
      <c r="Y302" s="186"/>
      <c r="Z302" s="186" t="s">
        <v>169</v>
      </c>
      <c r="AA302" s="186" t="s">
        <v>122</v>
      </c>
      <c r="AB302" s="186" t="s">
        <v>223</v>
      </c>
      <c r="AC302" s="186" t="s">
        <v>150</v>
      </c>
      <c r="AD302" s="188">
        <v>0.42</v>
      </c>
      <c r="AE302" s="176" t="s">
        <v>155</v>
      </c>
      <c r="AF302" s="189">
        <v>0.42</v>
      </c>
      <c r="AG302" s="176" t="s">
        <v>160</v>
      </c>
      <c r="AH302" s="189">
        <v>0.4</v>
      </c>
      <c r="AI302" s="190" t="s">
        <v>156</v>
      </c>
      <c r="AJ302" s="191" t="s">
        <v>131</v>
      </c>
      <c r="AK302" s="170" t="s">
        <v>432</v>
      </c>
      <c r="AL302" s="170" t="s">
        <v>428</v>
      </c>
      <c r="AM302" s="192">
        <v>46022</v>
      </c>
    </row>
    <row r="303" spans="1:39" ht="151.5" customHeight="1" x14ac:dyDescent="0.25">
      <c r="A303" s="225"/>
      <c r="B303" s="265"/>
      <c r="C303" s="231"/>
      <c r="D303" s="231"/>
      <c r="E303" s="231"/>
      <c r="F303" s="231"/>
      <c r="G303" s="231"/>
      <c r="H303" s="231"/>
      <c r="I303" s="277"/>
      <c r="J303" s="269"/>
      <c r="K303" s="219"/>
      <c r="L303" s="294"/>
      <c r="M303" s="219"/>
      <c r="N303" s="269"/>
      <c r="O303" s="219"/>
      <c r="P303" s="222"/>
      <c r="Q303" s="33">
        <v>2</v>
      </c>
      <c r="R303" s="34"/>
      <c r="S303" s="35"/>
      <c r="T303" s="36"/>
      <c r="U303" s="36"/>
      <c r="V303" s="37"/>
      <c r="W303" s="36"/>
      <c r="X303" s="36"/>
      <c r="Y303" s="36"/>
      <c r="Z303" s="36"/>
      <c r="AA303" s="36"/>
      <c r="AB303" s="36"/>
      <c r="AC303" s="36"/>
      <c r="AD303" s="39"/>
      <c r="AE303" s="40"/>
      <c r="AF303" s="41"/>
      <c r="AG303" s="40"/>
      <c r="AH303" s="41"/>
      <c r="AI303" s="47"/>
      <c r="AJ303" s="43"/>
      <c r="AK303" s="44"/>
      <c r="AL303" s="44"/>
      <c r="AM303" s="45"/>
    </row>
    <row r="304" spans="1:39" ht="151.5" customHeight="1" x14ac:dyDescent="0.25">
      <c r="A304" s="225"/>
      <c r="B304" s="265"/>
      <c r="C304" s="231"/>
      <c r="D304" s="231"/>
      <c r="E304" s="231"/>
      <c r="F304" s="231"/>
      <c r="G304" s="231"/>
      <c r="H304" s="231"/>
      <c r="I304" s="277"/>
      <c r="J304" s="269"/>
      <c r="K304" s="219"/>
      <c r="L304" s="294"/>
      <c r="M304" s="219"/>
      <c r="N304" s="269"/>
      <c r="O304" s="219"/>
      <c r="P304" s="222"/>
      <c r="Q304" s="33">
        <v>3</v>
      </c>
      <c r="R304" s="46"/>
      <c r="S304" s="35"/>
      <c r="T304" s="36"/>
      <c r="U304" s="36"/>
      <c r="V304" s="37"/>
      <c r="W304" s="36"/>
      <c r="X304" s="36"/>
      <c r="Y304" s="36"/>
      <c r="Z304" s="36"/>
      <c r="AA304" s="36"/>
      <c r="AB304" s="36"/>
      <c r="AC304" s="36"/>
      <c r="AD304" s="39"/>
      <c r="AE304" s="40"/>
      <c r="AF304" s="41"/>
      <c r="AG304" s="40"/>
      <c r="AH304" s="41"/>
      <c r="AI304" s="47"/>
      <c r="AJ304" s="43"/>
      <c r="AK304" s="44"/>
      <c r="AL304" s="44"/>
      <c r="AM304" s="45"/>
    </row>
    <row r="305" spans="1:39" ht="151.5" customHeight="1" x14ac:dyDescent="0.25">
      <c r="A305" s="225"/>
      <c r="B305" s="265"/>
      <c r="C305" s="231"/>
      <c r="D305" s="231"/>
      <c r="E305" s="231"/>
      <c r="F305" s="231"/>
      <c r="G305" s="231"/>
      <c r="H305" s="231"/>
      <c r="I305" s="277"/>
      <c r="J305" s="269"/>
      <c r="K305" s="219"/>
      <c r="L305" s="294"/>
      <c r="M305" s="219"/>
      <c r="N305" s="269"/>
      <c r="O305" s="219"/>
      <c r="P305" s="222"/>
      <c r="Q305" s="33">
        <v>4</v>
      </c>
      <c r="R305" s="34"/>
      <c r="S305" s="35"/>
      <c r="T305" s="36"/>
      <c r="U305" s="36"/>
      <c r="V305" s="37"/>
      <c r="W305" s="36"/>
      <c r="X305" s="36"/>
      <c r="Y305" s="36"/>
      <c r="Z305" s="36"/>
      <c r="AA305" s="36"/>
      <c r="AB305" s="36"/>
      <c r="AC305" s="36"/>
      <c r="AD305" s="39"/>
      <c r="AE305" s="40"/>
      <c r="AF305" s="41"/>
      <c r="AG305" s="40"/>
      <c r="AH305" s="41"/>
      <c r="AI305" s="47"/>
      <c r="AJ305" s="43"/>
      <c r="AK305" s="155"/>
      <c r="AL305" s="44"/>
      <c r="AM305" s="45"/>
    </row>
    <row r="306" spans="1:39" ht="74.25" customHeight="1" x14ac:dyDescent="0.25">
      <c r="A306" s="225"/>
      <c r="B306" s="265"/>
      <c r="C306" s="231"/>
      <c r="D306" s="231"/>
      <c r="E306" s="231"/>
      <c r="F306" s="231"/>
      <c r="G306" s="231"/>
      <c r="H306" s="231"/>
      <c r="I306" s="277"/>
      <c r="J306" s="269"/>
      <c r="K306" s="219"/>
      <c r="L306" s="294"/>
      <c r="M306" s="219"/>
      <c r="N306" s="269"/>
      <c r="O306" s="219"/>
      <c r="P306" s="222"/>
      <c r="Q306" s="33">
        <v>5</v>
      </c>
      <c r="R306" s="34"/>
      <c r="S306" s="35" t="s">
        <v>159</v>
      </c>
      <c r="T306" s="36"/>
      <c r="U306" s="36"/>
      <c r="V306" s="37" t="s">
        <v>159</v>
      </c>
      <c r="W306" s="36"/>
      <c r="X306" s="36"/>
      <c r="Y306" s="36"/>
      <c r="Z306" s="36"/>
      <c r="AA306" s="36"/>
      <c r="AB306" s="36"/>
      <c r="AC306" s="36"/>
      <c r="AD306" s="39" t="s">
        <v>159</v>
      </c>
      <c r="AE306" s="40" t="s">
        <v>159</v>
      </c>
      <c r="AF306" s="41" t="s">
        <v>159</v>
      </c>
      <c r="AG306" s="40" t="s">
        <v>159</v>
      </c>
      <c r="AH306" s="41" t="s">
        <v>159</v>
      </c>
      <c r="AI306" s="42" t="s">
        <v>159</v>
      </c>
      <c r="AJ306" s="43"/>
      <c r="AK306" s="44"/>
      <c r="AL306" s="44"/>
      <c r="AM306" s="45"/>
    </row>
    <row r="307" spans="1:39" ht="74.25" customHeight="1" thickBot="1" x14ac:dyDescent="0.3">
      <c r="A307" s="226"/>
      <c r="B307" s="266"/>
      <c r="C307" s="236"/>
      <c r="D307" s="236"/>
      <c r="E307" s="236"/>
      <c r="F307" s="236"/>
      <c r="G307" s="236"/>
      <c r="H307" s="236"/>
      <c r="I307" s="317"/>
      <c r="J307" s="270"/>
      <c r="K307" s="254"/>
      <c r="L307" s="302"/>
      <c r="M307" s="254"/>
      <c r="N307" s="270"/>
      <c r="O307" s="254"/>
      <c r="P307" s="223"/>
      <c r="Q307" s="50">
        <v>6</v>
      </c>
      <c r="R307" s="51"/>
      <c r="S307" s="52" t="s">
        <v>159</v>
      </c>
      <c r="T307" s="53"/>
      <c r="U307" s="53"/>
      <c r="V307" s="54" t="s">
        <v>159</v>
      </c>
      <c r="W307" s="53"/>
      <c r="X307" s="53"/>
      <c r="Y307" s="53"/>
      <c r="Z307" s="53"/>
      <c r="AA307" s="53"/>
      <c r="AB307" s="53"/>
      <c r="AC307" s="53"/>
      <c r="AD307" s="55" t="s">
        <v>159</v>
      </c>
      <c r="AE307" s="56" t="s">
        <v>159</v>
      </c>
      <c r="AF307" s="54" t="s">
        <v>159</v>
      </c>
      <c r="AG307" s="56" t="s">
        <v>159</v>
      </c>
      <c r="AH307" s="54" t="s">
        <v>159</v>
      </c>
      <c r="AI307" s="57" t="s">
        <v>159</v>
      </c>
      <c r="AJ307" s="53"/>
      <c r="AK307" s="58"/>
      <c r="AL307" s="58"/>
      <c r="AM307" s="59"/>
    </row>
    <row r="308" spans="1:39" ht="312" customHeight="1" x14ac:dyDescent="0.25">
      <c r="A308" s="224" t="s">
        <v>54</v>
      </c>
      <c r="B308" s="271">
        <v>53</v>
      </c>
      <c r="C308" s="262" t="s">
        <v>167</v>
      </c>
      <c r="D308" s="262" t="s">
        <v>568</v>
      </c>
      <c r="E308" s="262" t="s">
        <v>569</v>
      </c>
      <c r="F308" s="262" t="s">
        <v>570</v>
      </c>
      <c r="G308" s="262" t="s">
        <v>24</v>
      </c>
      <c r="H308" s="262" t="s">
        <v>502</v>
      </c>
      <c r="I308" s="276">
        <v>501</v>
      </c>
      <c r="J308" s="304" t="s">
        <v>184</v>
      </c>
      <c r="K308" s="303">
        <v>0.8</v>
      </c>
      <c r="L308" s="309" t="s">
        <v>201</v>
      </c>
      <c r="M308" s="309" t="s">
        <v>201</v>
      </c>
      <c r="N308" s="296" t="s">
        <v>160</v>
      </c>
      <c r="O308" s="218">
        <v>0.4</v>
      </c>
      <c r="P308" s="380" t="s">
        <v>156</v>
      </c>
      <c r="Q308" s="20">
        <v>1</v>
      </c>
      <c r="R308" s="21" t="s">
        <v>571</v>
      </c>
      <c r="S308" s="22" t="s">
        <v>157</v>
      </c>
      <c r="T308" s="23" t="s">
        <v>119</v>
      </c>
      <c r="U308" s="23" t="s">
        <v>120</v>
      </c>
      <c r="V308" s="24" t="s">
        <v>161</v>
      </c>
      <c r="W308" s="23"/>
      <c r="X308" s="23"/>
      <c r="Y308" s="23"/>
      <c r="Z308" s="23" t="s">
        <v>169</v>
      </c>
      <c r="AA308" s="23" t="s">
        <v>122</v>
      </c>
      <c r="AB308" s="23" t="s">
        <v>149</v>
      </c>
      <c r="AC308" s="23" t="s">
        <v>150</v>
      </c>
      <c r="AD308" s="26">
        <v>0.48</v>
      </c>
      <c r="AE308" s="27" t="s">
        <v>155</v>
      </c>
      <c r="AF308" s="28">
        <v>0.48</v>
      </c>
      <c r="AG308" s="27" t="s">
        <v>160</v>
      </c>
      <c r="AH308" s="28">
        <v>0.4</v>
      </c>
      <c r="AI308" s="29" t="s">
        <v>156</v>
      </c>
      <c r="AJ308" s="30" t="s">
        <v>124</v>
      </c>
      <c r="AK308" s="31"/>
      <c r="AL308" s="31"/>
      <c r="AM308" s="32"/>
    </row>
    <row r="309" spans="1:39" ht="261" customHeight="1" x14ac:dyDescent="0.25">
      <c r="A309" s="225"/>
      <c r="B309" s="265"/>
      <c r="C309" s="231"/>
      <c r="D309" s="231"/>
      <c r="E309" s="231"/>
      <c r="F309" s="231"/>
      <c r="G309" s="231"/>
      <c r="H309" s="231"/>
      <c r="I309" s="277"/>
      <c r="J309" s="269"/>
      <c r="K309" s="219"/>
      <c r="L309" s="294"/>
      <c r="M309" s="294"/>
      <c r="N309" s="269"/>
      <c r="O309" s="219"/>
      <c r="P309" s="222"/>
      <c r="Q309" s="33">
        <v>2</v>
      </c>
      <c r="R309" s="34" t="s">
        <v>572</v>
      </c>
      <c r="S309" s="35" t="s">
        <v>157</v>
      </c>
      <c r="T309" s="36" t="s">
        <v>128</v>
      </c>
      <c r="U309" s="36" t="s">
        <v>120</v>
      </c>
      <c r="V309" s="37" t="s">
        <v>158</v>
      </c>
      <c r="W309" s="36"/>
      <c r="X309" s="36"/>
      <c r="Y309" s="36"/>
      <c r="Z309" s="36" t="s">
        <v>169</v>
      </c>
      <c r="AA309" s="36" t="s">
        <v>122</v>
      </c>
      <c r="AB309" s="36" t="s">
        <v>149</v>
      </c>
      <c r="AC309" s="36" t="s">
        <v>150</v>
      </c>
      <c r="AD309" s="39">
        <v>0.33599999999999997</v>
      </c>
      <c r="AE309" s="40" t="s">
        <v>163</v>
      </c>
      <c r="AF309" s="41">
        <v>0.33599999999999997</v>
      </c>
      <c r="AG309" s="40" t="s">
        <v>160</v>
      </c>
      <c r="AH309" s="41">
        <v>0.4</v>
      </c>
      <c r="AI309" s="42" t="s">
        <v>156</v>
      </c>
      <c r="AJ309" s="43" t="s">
        <v>124</v>
      </c>
      <c r="AK309" s="44"/>
      <c r="AL309" s="44"/>
      <c r="AM309" s="45"/>
    </row>
    <row r="310" spans="1:39" ht="275.25" customHeight="1" x14ac:dyDescent="0.25">
      <c r="A310" s="225"/>
      <c r="B310" s="265"/>
      <c r="C310" s="231"/>
      <c r="D310" s="231"/>
      <c r="E310" s="231"/>
      <c r="F310" s="231"/>
      <c r="G310" s="231"/>
      <c r="H310" s="231"/>
      <c r="I310" s="277"/>
      <c r="J310" s="269"/>
      <c r="K310" s="219"/>
      <c r="L310" s="294"/>
      <c r="M310" s="294"/>
      <c r="N310" s="269"/>
      <c r="O310" s="219"/>
      <c r="P310" s="222"/>
      <c r="Q310" s="33">
        <v>3</v>
      </c>
      <c r="R310" s="34" t="s">
        <v>573</v>
      </c>
      <c r="S310" s="35" t="s">
        <v>157</v>
      </c>
      <c r="T310" s="36" t="s">
        <v>128</v>
      </c>
      <c r="U310" s="36" t="s">
        <v>120</v>
      </c>
      <c r="V310" s="37" t="s">
        <v>158</v>
      </c>
      <c r="W310" s="36"/>
      <c r="X310" s="36"/>
      <c r="Y310" s="36"/>
      <c r="Z310" s="36" t="s">
        <v>169</v>
      </c>
      <c r="AA310" s="36" t="s">
        <v>122</v>
      </c>
      <c r="AB310" s="36" t="s">
        <v>149</v>
      </c>
      <c r="AC310" s="36" t="s">
        <v>150</v>
      </c>
      <c r="AD310" s="39">
        <v>0.23519999999999996</v>
      </c>
      <c r="AE310" s="40" t="s">
        <v>163</v>
      </c>
      <c r="AF310" s="41">
        <v>0.23519999999999996</v>
      </c>
      <c r="AG310" s="40" t="s">
        <v>160</v>
      </c>
      <c r="AH310" s="41">
        <v>0.4</v>
      </c>
      <c r="AI310" s="42" t="s">
        <v>156</v>
      </c>
      <c r="AJ310" s="43" t="s">
        <v>124</v>
      </c>
      <c r="AK310" s="44"/>
      <c r="AL310" s="44"/>
      <c r="AM310" s="45"/>
    </row>
    <row r="311" spans="1:39" ht="59.25" customHeight="1" x14ac:dyDescent="0.25">
      <c r="A311" s="225"/>
      <c r="B311" s="265"/>
      <c r="C311" s="231"/>
      <c r="D311" s="231"/>
      <c r="E311" s="231"/>
      <c r="F311" s="231"/>
      <c r="G311" s="231"/>
      <c r="H311" s="231"/>
      <c r="I311" s="277"/>
      <c r="J311" s="269"/>
      <c r="K311" s="219"/>
      <c r="L311" s="294"/>
      <c r="M311" s="294"/>
      <c r="N311" s="269"/>
      <c r="O311" s="219"/>
      <c r="P311" s="222"/>
      <c r="Q311" s="33">
        <v>4</v>
      </c>
      <c r="R311" s="34"/>
      <c r="S311" s="35" t="s">
        <v>159</v>
      </c>
      <c r="T311" s="36"/>
      <c r="U311" s="36"/>
      <c r="V311" s="37" t="s">
        <v>159</v>
      </c>
      <c r="W311" s="36"/>
      <c r="X311" s="36"/>
      <c r="Y311" s="36"/>
      <c r="Z311" s="36"/>
      <c r="AA311" s="36"/>
      <c r="AB311" s="36"/>
      <c r="AC311" s="36"/>
      <c r="AD311" s="39" t="s">
        <v>159</v>
      </c>
      <c r="AE311" s="40" t="s">
        <v>159</v>
      </c>
      <c r="AF311" s="41" t="s">
        <v>159</v>
      </c>
      <c r="AG311" s="40" t="s">
        <v>159</v>
      </c>
      <c r="AH311" s="41" t="s">
        <v>159</v>
      </c>
      <c r="AI311" s="42" t="s">
        <v>159</v>
      </c>
      <c r="AJ311" s="43"/>
      <c r="AK311" s="44"/>
      <c r="AL311" s="44"/>
      <c r="AM311" s="45"/>
    </row>
    <row r="312" spans="1:39" ht="59.25" customHeight="1" x14ac:dyDescent="0.25">
      <c r="A312" s="225"/>
      <c r="B312" s="265"/>
      <c r="C312" s="231"/>
      <c r="D312" s="231"/>
      <c r="E312" s="231"/>
      <c r="F312" s="231"/>
      <c r="G312" s="231"/>
      <c r="H312" s="231"/>
      <c r="I312" s="277"/>
      <c r="J312" s="269"/>
      <c r="K312" s="219"/>
      <c r="L312" s="294"/>
      <c r="M312" s="294"/>
      <c r="N312" s="269"/>
      <c r="O312" s="219"/>
      <c r="P312" s="222"/>
      <c r="Q312" s="33">
        <v>5</v>
      </c>
      <c r="R312" s="34"/>
      <c r="S312" s="35" t="s">
        <v>159</v>
      </c>
      <c r="T312" s="36"/>
      <c r="U312" s="36"/>
      <c r="V312" s="37" t="s">
        <v>159</v>
      </c>
      <c r="W312" s="36"/>
      <c r="X312" s="36"/>
      <c r="Y312" s="36"/>
      <c r="Z312" s="36"/>
      <c r="AA312" s="36"/>
      <c r="AB312" s="36"/>
      <c r="AC312" s="36"/>
      <c r="AD312" s="39" t="s">
        <v>159</v>
      </c>
      <c r="AE312" s="40" t="s">
        <v>159</v>
      </c>
      <c r="AF312" s="41" t="s">
        <v>159</v>
      </c>
      <c r="AG312" s="40" t="s">
        <v>159</v>
      </c>
      <c r="AH312" s="41" t="s">
        <v>159</v>
      </c>
      <c r="AI312" s="42" t="s">
        <v>159</v>
      </c>
      <c r="AJ312" s="43"/>
      <c r="AK312" s="44"/>
      <c r="AL312" s="44"/>
      <c r="AM312" s="45"/>
    </row>
    <row r="313" spans="1:39" ht="59.25" customHeight="1" thickBot="1" x14ac:dyDescent="0.3">
      <c r="A313" s="225"/>
      <c r="B313" s="266"/>
      <c r="C313" s="236"/>
      <c r="D313" s="236"/>
      <c r="E313" s="236"/>
      <c r="F313" s="236"/>
      <c r="G313" s="236"/>
      <c r="H313" s="236"/>
      <c r="I313" s="317"/>
      <c r="J313" s="270"/>
      <c r="K313" s="254"/>
      <c r="L313" s="302"/>
      <c r="M313" s="302"/>
      <c r="N313" s="270"/>
      <c r="O313" s="254"/>
      <c r="P313" s="223"/>
      <c r="Q313" s="50">
        <v>6</v>
      </c>
      <c r="R313" s="51"/>
      <c r="S313" s="52" t="s">
        <v>159</v>
      </c>
      <c r="T313" s="53"/>
      <c r="U313" s="53"/>
      <c r="V313" s="54" t="s">
        <v>159</v>
      </c>
      <c r="W313" s="53"/>
      <c r="X313" s="53"/>
      <c r="Y313" s="53"/>
      <c r="Z313" s="53"/>
      <c r="AA313" s="53"/>
      <c r="AB313" s="53"/>
      <c r="AC313" s="53"/>
      <c r="AD313" s="55" t="s">
        <v>159</v>
      </c>
      <c r="AE313" s="56" t="s">
        <v>159</v>
      </c>
      <c r="AF313" s="54" t="s">
        <v>159</v>
      </c>
      <c r="AG313" s="56" t="s">
        <v>159</v>
      </c>
      <c r="AH313" s="54" t="s">
        <v>159</v>
      </c>
      <c r="AI313" s="57" t="s">
        <v>159</v>
      </c>
      <c r="AJ313" s="53"/>
      <c r="AK313" s="58"/>
      <c r="AL313" s="58"/>
      <c r="AM313" s="59"/>
    </row>
    <row r="314" spans="1:39" ht="151.5" customHeight="1" x14ac:dyDescent="0.25">
      <c r="A314" s="224" t="s">
        <v>61</v>
      </c>
      <c r="B314" s="271">
        <v>55</v>
      </c>
      <c r="C314" s="262" t="s">
        <v>172</v>
      </c>
      <c r="D314" s="262" t="s">
        <v>251</v>
      </c>
      <c r="E314" s="273" t="s">
        <v>252</v>
      </c>
      <c r="F314" s="262" t="s">
        <v>446</v>
      </c>
      <c r="G314" s="262" t="s">
        <v>24</v>
      </c>
      <c r="H314" s="262" t="s">
        <v>190</v>
      </c>
      <c r="I314" s="276">
        <v>300</v>
      </c>
      <c r="J314" s="304" t="s">
        <v>155</v>
      </c>
      <c r="K314" s="303">
        <v>0.6</v>
      </c>
      <c r="L314" s="309" t="s">
        <v>241</v>
      </c>
      <c r="M314" s="303" t="s">
        <v>241</v>
      </c>
      <c r="N314" s="304" t="s">
        <v>259</v>
      </c>
      <c r="O314" s="303">
        <v>0.2</v>
      </c>
      <c r="P314" s="221" t="s">
        <v>156</v>
      </c>
      <c r="Q314" s="20">
        <v>1</v>
      </c>
      <c r="R314" s="21" t="s">
        <v>55</v>
      </c>
      <c r="S314" s="22" t="s">
        <v>157</v>
      </c>
      <c r="T314" s="23" t="s">
        <v>128</v>
      </c>
      <c r="U314" s="23" t="s">
        <v>120</v>
      </c>
      <c r="V314" s="24" t="s">
        <v>158</v>
      </c>
      <c r="W314" s="23"/>
      <c r="X314" s="23"/>
      <c r="Y314" s="23"/>
      <c r="Z314" s="23" t="s">
        <v>169</v>
      </c>
      <c r="AA314" s="23" t="s">
        <v>122</v>
      </c>
      <c r="AB314" s="23" t="s">
        <v>223</v>
      </c>
      <c r="AC314" s="23" t="s">
        <v>150</v>
      </c>
      <c r="AD314" s="26">
        <v>0.42</v>
      </c>
      <c r="AE314" s="27" t="s">
        <v>155</v>
      </c>
      <c r="AF314" s="28">
        <v>0.42</v>
      </c>
      <c r="AG314" s="27" t="s">
        <v>259</v>
      </c>
      <c r="AH314" s="28">
        <v>0.2</v>
      </c>
      <c r="AI314" s="29" t="s">
        <v>156</v>
      </c>
      <c r="AJ314" s="193" t="s">
        <v>131</v>
      </c>
      <c r="AK314" s="31" t="s">
        <v>253</v>
      </c>
      <c r="AL314" s="31" t="s">
        <v>254</v>
      </c>
      <c r="AM314" s="68">
        <v>46022</v>
      </c>
    </row>
    <row r="315" spans="1:39" ht="151.5" customHeight="1" x14ac:dyDescent="0.25">
      <c r="A315" s="225"/>
      <c r="B315" s="265"/>
      <c r="C315" s="231"/>
      <c r="D315" s="231"/>
      <c r="E315" s="231"/>
      <c r="F315" s="231"/>
      <c r="G315" s="231"/>
      <c r="H315" s="231"/>
      <c r="I315" s="277"/>
      <c r="J315" s="269"/>
      <c r="K315" s="219"/>
      <c r="L315" s="294"/>
      <c r="M315" s="219">
        <v>0</v>
      </c>
      <c r="N315" s="269"/>
      <c r="O315" s="219"/>
      <c r="P315" s="222"/>
      <c r="Q315" s="33">
        <v>2</v>
      </c>
      <c r="R315" s="34" t="s">
        <v>56</v>
      </c>
      <c r="S315" s="35" t="s">
        <v>157</v>
      </c>
      <c r="T315" s="36" t="s">
        <v>128</v>
      </c>
      <c r="U315" s="36" t="s">
        <v>120</v>
      </c>
      <c r="V315" s="37" t="s">
        <v>158</v>
      </c>
      <c r="W315" s="36"/>
      <c r="X315" s="36"/>
      <c r="Y315" s="36"/>
      <c r="Z315" s="36" t="s">
        <v>169</v>
      </c>
      <c r="AA315" s="36" t="s">
        <v>122</v>
      </c>
      <c r="AB315" s="36" t="s">
        <v>223</v>
      </c>
      <c r="AC315" s="36" t="s">
        <v>150</v>
      </c>
      <c r="AD315" s="39">
        <v>0.29399999999999998</v>
      </c>
      <c r="AE315" s="40" t="s">
        <v>163</v>
      </c>
      <c r="AF315" s="41">
        <v>0.29399999999999998</v>
      </c>
      <c r="AG315" s="40" t="s">
        <v>259</v>
      </c>
      <c r="AH315" s="41">
        <v>0.2</v>
      </c>
      <c r="AI315" s="42" t="s">
        <v>271</v>
      </c>
      <c r="AJ315" s="194" t="s">
        <v>131</v>
      </c>
      <c r="AK315" s="44" t="s">
        <v>336</v>
      </c>
      <c r="AL315" s="44" t="s">
        <v>254</v>
      </c>
      <c r="AM315" s="45">
        <v>46022</v>
      </c>
    </row>
    <row r="316" spans="1:39" ht="151.5" customHeight="1" x14ac:dyDescent="0.25">
      <c r="A316" s="225"/>
      <c r="B316" s="265"/>
      <c r="C316" s="231"/>
      <c r="D316" s="231"/>
      <c r="E316" s="231"/>
      <c r="F316" s="231"/>
      <c r="G316" s="231"/>
      <c r="H316" s="231"/>
      <c r="I316" s="277"/>
      <c r="J316" s="269"/>
      <c r="K316" s="219"/>
      <c r="L316" s="294"/>
      <c r="M316" s="219">
        <v>0</v>
      </c>
      <c r="N316" s="269"/>
      <c r="O316" s="219"/>
      <c r="P316" s="222"/>
      <c r="Q316" s="33">
        <v>3</v>
      </c>
      <c r="R316" s="46" t="s">
        <v>57</v>
      </c>
      <c r="S316" s="35" t="s">
        <v>157</v>
      </c>
      <c r="T316" s="36" t="s">
        <v>128</v>
      </c>
      <c r="U316" s="36" t="s">
        <v>120</v>
      </c>
      <c r="V316" s="37" t="s">
        <v>158</v>
      </c>
      <c r="W316" s="36"/>
      <c r="X316" s="36"/>
      <c r="Y316" s="36"/>
      <c r="Z316" s="36" t="s">
        <v>169</v>
      </c>
      <c r="AA316" s="36" t="s">
        <v>122</v>
      </c>
      <c r="AB316" s="36" t="s">
        <v>223</v>
      </c>
      <c r="AC316" s="36" t="s">
        <v>150</v>
      </c>
      <c r="AD316" s="39">
        <v>0.20579999999999998</v>
      </c>
      <c r="AE316" s="40" t="s">
        <v>163</v>
      </c>
      <c r="AF316" s="41">
        <v>0.20579999999999998</v>
      </c>
      <c r="AG316" s="40" t="s">
        <v>259</v>
      </c>
      <c r="AH316" s="41">
        <v>0.2</v>
      </c>
      <c r="AI316" s="42" t="s">
        <v>271</v>
      </c>
      <c r="AJ316" s="43"/>
      <c r="AK316" s="44"/>
      <c r="AL316" s="44"/>
      <c r="AM316" s="45"/>
    </row>
    <row r="317" spans="1:39" ht="66.75" customHeight="1" x14ac:dyDescent="0.25">
      <c r="A317" s="225"/>
      <c r="B317" s="265"/>
      <c r="C317" s="231"/>
      <c r="D317" s="231"/>
      <c r="E317" s="231"/>
      <c r="F317" s="231"/>
      <c r="G317" s="231"/>
      <c r="H317" s="231"/>
      <c r="I317" s="277"/>
      <c r="J317" s="269"/>
      <c r="K317" s="219"/>
      <c r="L317" s="294"/>
      <c r="M317" s="219">
        <v>0</v>
      </c>
      <c r="N317" s="269"/>
      <c r="O317" s="219"/>
      <c r="P317" s="222"/>
      <c r="Q317" s="33">
        <v>4</v>
      </c>
      <c r="R317" s="34"/>
      <c r="S317" s="35" t="s">
        <v>159</v>
      </c>
      <c r="T317" s="36"/>
      <c r="U317" s="36"/>
      <c r="V317" s="37" t="s">
        <v>159</v>
      </c>
      <c r="W317" s="36"/>
      <c r="X317" s="36"/>
      <c r="Y317" s="36"/>
      <c r="Z317" s="36"/>
      <c r="AA317" s="36"/>
      <c r="AB317" s="36"/>
      <c r="AC317" s="36"/>
      <c r="AD317" s="39" t="s">
        <v>159</v>
      </c>
      <c r="AE317" s="40" t="s">
        <v>159</v>
      </c>
      <c r="AF317" s="41" t="s">
        <v>159</v>
      </c>
      <c r="AG317" s="40" t="s">
        <v>159</v>
      </c>
      <c r="AH317" s="41" t="s">
        <v>159</v>
      </c>
      <c r="AI317" s="42" t="s">
        <v>159</v>
      </c>
      <c r="AJ317" s="43"/>
      <c r="AK317" s="44"/>
      <c r="AL317" s="44"/>
      <c r="AM317" s="45"/>
    </row>
    <row r="318" spans="1:39" ht="66.75" customHeight="1" x14ac:dyDescent="0.25">
      <c r="A318" s="225"/>
      <c r="B318" s="265"/>
      <c r="C318" s="231"/>
      <c r="D318" s="231"/>
      <c r="E318" s="231"/>
      <c r="F318" s="231"/>
      <c r="G318" s="231"/>
      <c r="H318" s="231"/>
      <c r="I318" s="277"/>
      <c r="J318" s="269"/>
      <c r="K318" s="219"/>
      <c r="L318" s="294"/>
      <c r="M318" s="219">
        <v>0</v>
      </c>
      <c r="N318" s="269"/>
      <c r="O318" s="219"/>
      <c r="P318" s="222"/>
      <c r="Q318" s="33">
        <v>5</v>
      </c>
      <c r="R318" s="34"/>
      <c r="S318" s="35" t="s">
        <v>159</v>
      </c>
      <c r="T318" s="36"/>
      <c r="U318" s="36"/>
      <c r="V318" s="37" t="s">
        <v>159</v>
      </c>
      <c r="W318" s="36"/>
      <c r="X318" s="36"/>
      <c r="Y318" s="36"/>
      <c r="Z318" s="36"/>
      <c r="AA318" s="36"/>
      <c r="AB318" s="36"/>
      <c r="AC318" s="36"/>
      <c r="AD318" s="39" t="s">
        <v>159</v>
      </c>
      <c r="AE318" s="40" t="s">
        <v>159</v>
      </c>
      <c r="AF318" s="41" t="s">
        <v>159</v>
      </c>
      <c r="AG318" s="40" t="s">
        <v>159</v>
      </c>
      <c r="AH318" s="41" t="s">
        <v>159</v>
      </c>
      <c r="AI318" s="42" t="s">
        <v>159</v>
      </c>
      <c r="AJ318" s="43"/>
      <c r="AK318" s="44"/>
      <c r="AL318" s="44"/>
      <c r="AM318" s="45"/>
    </row>
    <row r="319" spans="1:39" ht="66.75" customHeight="1" x14ac:dyDescent="0.25">
      <c r="A319" s="225"/>
      <c r="B319" s="272"/>
      <c r="C319" s="232"/>
      <c r="D319" s="232"/>
      <c r="E319" s="232"/>
      <c r="F319" s="232"/>
      <c r="G319" s="232"/>
      <c r="H319" s="232"/>
      <c r="I319" s="278"/>
      <c r="J319" s="280"/>
      <c r="K319" s="220"/>
      <c r="L319" s="295"/>
      <c r="M319" s="220">
        <v>0</v>
      </c>
      <c r="N319" s="280"/>
      <c r="O319" s="220"/>
      <c r="P319" s="298"/>
      <c r="Q319" s="33">
        <v>6</v>
      </c>
      <c r="R319" s="34"/>
      <c r="S319" s="35" t="s">
        <v>159</v>
      </c>
      <c r="T319" s="36"/>
      <c r="U319" s="36"/>
      <c r="V319" s="37" t="s">
        <v>159</v>
      </c>
      <c r="W319" s="36"/>
      <c r="X319" s="36"/>
      <c r="Y319" s="36"/>
      <c r="Z319" s="36"/>
      <c r="AA319" s="36"/>
      <c r="AB319" s="36"/>
      <c r="AC319" s="36"/>
      <c r="AD319" s="39" t="s">
        <v>159</v>
      </c>
      <c r="AE319" s="40" t="s">
        <v>159</v>
      </c>
      <c r="AF319" s="41" t="s">
        <v>159</v>
      </c>
      <c r="AG319" s="40" t="s">
        <v>159</v>
      </c>
      <c r="AH319" s="41" t="s">
        <v>159</v>
      </c>
      <c r="AI319" s="42" t="s">
        <v>159</v>
      </c>
      <c r="AJ319" s="43"/>
      <c r="AK319" s="44"/>
      <c r="AL319" s="44"/>
      <c r="AM319" s="45"/>
    </row>
    <row r="320" spans="1:39" ht="287.25" customHeight="1" x14ac:dyDescent="0.25">
      <c r="A320" s="225"/>
      <c r="B320" s="264">
        <v>56</v>
      </c>
      <c r="C320" s="230" t="s">
        <v>167</v>
      </c>
      <c r="D320" s="230" t="s">
        <v>255</v>
      </c>
      <c r="E320" s="230" t="s">
        <v>256</v>
      </c>
      <c r="F320" s="230" t="s">
        <v>447</v>
      </c>
      <c r="G320" s="230" t="s">
        <v>24</v>
      </c>
      <c r="H320" s="230" t="s">
        <v>190</v>
      </c>
      <c r="I320" s="305">
        <v>300</v>
      </c>
      <c r="J320" s="268" t="s">
        <v>155</v>
      </c>
      <c r="K320" s="218">
        <v>0.6</v>
      </c>
      <c r="L320" s="293" t="s">
        <v>241</v>
      </c>
      <c r="M320" s="218" t="s">
        <v>241</v>
      </c>
      <c r="N320" s="268" t="s">
        <v>259</v>
      </c>
      <c r="O320" s="218">
        <v>0.2</v>
      </c>
      <c r="P320" s="297" t="s">
        <v>156</v>
      </c>
      <c r="Q320" s="33">
        <v>1</v>
      </c>
      <c r="R320" s="34" t="s">
        <v>58</v>
      </c>
      <c r="S320" s="35" t="s">
        <v>157</v>
      </c>
      <c r="T320" s="36" t="s">
        <v>119</v>
      </c>
      <c r="U320" s="36" t="s">
        <v>120</v>
      </c>
      <c r="V320" s="37" t="s">
        <v>161</v>
      </c>
      <c r="W320" s="36"/>
      <c r="X320" s="36"/>
      <c r="Y320" s="36"/>
      <c r="Z320" s="36" t="s">
        <v>169</v>
      </c>
      <c r="AA320" s="36" t="s">
        <v>122</v>
      </c>
      <c r="AB320" s="36" t="s">
        <v>223</v>
      </c>
      <c r="AC320" s="36" t="s">
        <v>150</v>
      </c>
      <c r="AD320" s="39">
        <v>0.36</v>
      </c>
      <c r="AE320" s="40" t="s">
        <v>163</v>
      </c>
      <c r="AF320" s="41">
        <v>0.36</v>
      </c>
      <c r="AG320" s="40" t="s">
        <v>259</v>
      </c>
      <c r="AH320" s="41">
        <v>0.2</v>
      </c>
      <c r="AI320" s="42" t="s">
        <v>271</v>
      </c>
      <c r="AJ320" s="43" t="s">
        <v>124</v>
      </c>
      <c r="AK320" s="44"/>
      <c r="AL320" s="44"/>
      <c r="AM320" s="45"/>
    </row>
    <row r="321" spans="1:39" ht="219" customHeight="1" x14ac:dyDescent="0.25">
      <c r="A321" s="225"/>
      <c r="B321" s="265"/>
      <c r="C321" s="231"/>
      <c r="D321" s="231"/>
      <c r="E321" s="231"/>
      <c r="F321" s="231"/>
      <c r="G321" s="231"/>
      <c r="H321" s="231"/>
      <c r="I321" s="277"/>
      <c r="J321" s="269"/>
      <c r="K321" s="219"/>
      <c r="L321" s="294"/>
      <c r="M321" s="219">
        <v>0</v>
      </c>
      <c r="N321" s="269"/>
      <c r="O321" s="219"/>
      <c r="P321" s="222"/>
      <c r="Q321" s="33">
        <v>2</v>
      </c>
      <c r="R321" s="34" t="s">
        <v>59</v>
      </c>
      <c r="S321" s="35" t="s">
        <v>157</v>
      </c>
      <c r="T321" s="36" t="s">
        <v>119</v>
      </c>
      <c r="U321" s="36" t="s">
        <v>120</v>
      </c>
      <c r="V321" s="37" t="s">
        <v>161</v>
      </c>
      <c r="W321" s="36"/>
      <c r="X321" s="36"/>
      <c r="Y321" s="36"/>
      <c r="Z321" s="36" t="s">
        <v>169</v>
      </c>
      <c r="AA321" s="36" t="s">
        <v>122</v>
      </c>
      <c r="AB321" s="36" t="s">
        <v>223</v>
      </c>
      <c r="AC321" s="36" t="s">
        <v>150</v>
      </c>
      <c r="AD321" s="39">
        <v>0.216</v>
      </c>
      <c r="AE321" s="40" t="s">
        <v>163</v>
      </c>
      <c r="AF321" s="41">
        <v>0.216</v>
      </c>
      <c r="AG321" s="40" t="s">
        <v>259</v>
      </c>
      <c r="AH321" s="41">
        <v>0.2</v>
      </c>
      <c r="AI321" s="42" t="s">
        <v>271</v>
      </c>
      <c r="AJ321" s="43" t="s">
        <v>124</v>
      </c>
      <c r="AK321" s="44"/>
      <c r="AL321" s="44"/>
      <c r="AM321" s="45"/>
    </row>
    <row r="322" spans="1:39" ht="110.25" customHeight="1" x14ac:dyDescent="0.25">
      <c r="A322" s="225"/>
      <c r="B322" s="265"/>
      <c r="C322" s="231"/>
      <c r="D322" s="231"/>
      <c r="E322" s="231"/>
      <c r="F322" s="231"/>
      <c r="G322" s="231"/>
      <c r="H322" s="231"/>
      <c r="I322" s="277"/>
      <c r="J322" s="269"/>
      <c r="K322" s="219"/>
      <c r="L322" s="294"/>
      <c r="M322" s="219">
        <v>0</v>
      </c>
      <c r="N322" s="269"/>
      <c r="O322" s="219"/>
      <c r="P322" s="222"/>
      <c r="Q322" s="33">
        <v>3</v>
      </c>
      <c r="R322" s="46" t="s">
        <v>337</v>
      </c>
      <c r="S322" s="35" t="s">
        <v>157</v>
      </c>
      <c r="T322" s="36" t="s">
        <v>128</v>
      </c>
      <c r="U322" s="36" t="s">
        <v>120</v>
      </c>
      <c r="V322" s="37" t="s">
        <v>158</v>
      </c>
      <c r="W322" s="36"/>
      <c r="X322" s="36"/>
      <c r="Y322" s="36"/>
      <c r="Z322" s="36" t="s">
        <v>169</v>
      </c>
      <c r="AA322" s="36" t="s">
        <v>122</v>
      </c>
      <c r="AB322" s="36" t="s">
        <v>223</v>
      </c>
      <c r="AC322" s="36" t="s">
        <v>150</v>
      </c>
      <c r="AD322" s="39">
        <v>0.1512</v>
      </c>
      <c r="AE322" s="40" t="s">
        <v>194</v>
      </c>
      <c r="AF322" s="41">
        <v>0.1512</v>
      </c>
      <c r="AG322" s="40" t="s">
        <v>259</v>
      </c>
      <c r="AH322" s="41">
        <v>0.2</v>
      </c>
      <c r="AI322" s="42" t="s">
        <v>271</v>
      </c>
      <c r="AJ322" s="43" t="s">
        <v>124</v>
      </c>
      <c r="AK322" s="44"/>
      <c r="AL322" s="44"/>
      <c r="AM322" s="45"/>
    </row>
    <row r="323" spans="1:39" ht="106.5" customHeight="1" x14ac:dyDescent="0.25">
      <c r="A323" s="225"/>
      <c r="B323" s="265"/>
      <c r="C323" s="231"/>
      <c r="D323" s="231"/>
      <c r="E323" s="231"/>
      <c r="F323" s="231"/>
      <c r="G323" s="231"/>
      <c r="H323" s="231"/>
      <c r="I323" s="277"/>
      <c r="J323" s="269"/>
      <c r="K323" s="219"/>
      <c r="L323" s="294"/>
      <c r="M323" s="219">
        <v>0</v>
      </c>
      <c r="N323" s="269"/>
      <c r="O323" s="219"/>
      <c r="P323" s="222"/>
      <c r="Q323" s="33">
        <v>4</v>
      </c>
      <c r="R323" s="46" t="s">
        <v>338</v>
      </c>
      <c r="S323" s="35" t="s">
        <v>157</v>
      </c>
      <c r="T323" s="36" t="s">
        <v>128</v>
      </c>
      <c r="U323" s="36" t="s">
        <v>120</v>
      </c>
      <c r="V323" s="37" t="s">
        <v>158</v>
      </c>
      <c r="W323" s="36"/>
      <c r="X323" s="36"/>
      <c r="Y323" s="36"/>
      <c r="Z323" s="36" t="s">
        <v>169</v>
      </c>
      <c r="AA323" s="36" t="s">
        <v>122</v>
      </c>
      <c r="AB323" s="36" t="s">
        <v>223</v>
      </c>
      <c r="AC323" s="36" t="s">
        <v>150</v>
      </c>
      <c r="AD323" s="39">
        <v>0.10584</v>
      </c>
      <c r="AE323" s="40" t="s">
        <v>194</v>
      </c>
      <c r="AF323" s="41">
        <v>0.10584</v>
      </c>
      <c r="AG323" s="40" t="s">
        <v>259</v>
      </c>
      <c r="AH323" s="41">
        <v>0.2</v>
      </c>
      <c r="AI323" s="42" t="s">
        <v>271</v>
      </c>
      <c r="AJ323" s="43" t="s">
        <v>124</v>
      </c>
      <c r="AK323" s="44"/>
      <c r="AL323" s="44"/>
      <c r="AM323" s="45"/>
    </row>
    <row r="324" spans="1:39" ht="111.75" customHeight="1" x14ac:dyDescent="0.25">
      <c r="A324" s="225"/>
      <c r="B324" s="265"/>
      <c r="C324" s="231"/>
      <c r="D324" s="231"/>
      <c r="E324" s="231"/>
      <c r="F324" s="231"/>
      <c r="G324" s="231"/>
      <c r="H324" s="231"/>
      <c r="I324" s="277"/>
      <c r="J324" s="269"/>
      <c r="K324" s="219"/>
      <c r="L324" s="294"/>
      <c r="M324" s="219">
        <v>0</v>
      </c>
      <c r="N324" s="269"/>
      <c r="O324" s="219"/>
      <c r="P324" s="222"/>
      <c r="Q324" s="33">
        <v>5</v>
      </c>
      <c r="R324" s="46" t="s">
        <v>60</v>
      </c>
      <c r="S324" s="35" t="s">
        <v>157</v>
      </c>
      <c r="T324" s="36" t="s">
        <v>128</v>
      </c>
      <c r="U324" s="36" t="s">
        <v>120</v>
      </c>
      <c r="V324" s="37" t="s">
        <v>158</v>
      </c>
      <c r="W324" s="36"/>
      <c r="X324" s="36"/>
      <c r="Y324" s="36"/>
      <c r="Z324" s="36" t="s">
        <v>169</v>
      </c>
      <c r="AA324" s="36" t="s">
        <v>122</v>
      </c>
      <c r="AB324" s="36" t="s">
        <v>223</v>
      </c>
      <c r="AC324" s="36" t="s">
        <v>150</v>
      </c>
      <c r="AD324" s="39">
        <v>7.4088000000000001E-2</v>
      </c>
      <c r="AE324" s="40" t="s">
        <v>194</v>
      </c>
      <c r="AF324" s="41">
        <v>7.4088000000000001E-2</v>
      </c>
      <c r="AG324" s="40" t="s">
        <v>259</v>
      </c>
      <c r="AH324" s="41">
        <v>0.2</v>
      </c>
      <c r="AI324" s="42" t="s">
        <v>271</v>
      </c>
      <c r="AJ324" s="43" t="s">
        <v>124</v>
      </c>
      <c r="AK324" s="44"/>
      <c r="AL324" s="44"/>
      <c r="AM324" s="45"/>
    </row>
    <row r="325" spans="1:39" ht="96.75" customHeight="1" thickBot="1" x14ac:dyDescent="0.3">
      <c r="A325" s="226"/>
      <c r="B325" s="266"/>
      <c r="C325" s="236"/>
      <c r="D325" s="236"/>
      <c r="E325" s="236"/>
      <c r="F325" s="236"/>
      <c r="G325" s="236"/>
      <c r="H325" s="236"/>
      <c r="I325" s="317"/>
      <c r="J325" s="270"/>
      <c r="K325" s="254"/>
      <c r="L325" s="302"/>
      <c r="M325" s="254">
        <v>0</v>
      </c>
      <c r="N325" s="270"/>
      <c r="O325" s="254"/>
      <c r="P325" s="223"/>
      <c r="Q325" s="50">
        <v>6</v>
      </c>
      <c r="R325" s="51"/>
      <c r="S325" s="52" t="s">
        <v>159</v>
      </c>
      <c r="T325" s="53"/>
      <c r="U325" s="53"/>
      <c r="V325" s="54" t="s">
        <v>159</v>
      </c>
      <c r="W325" s="53"/>
      <c r="X325" s="53"/>
      <c r="Y325" s="53"/>
      <c r="Z325" s="53"/>
      <c r="AA325" s="53"/>
      <c r="AB325" s="53"/>
      <c r="AC325" s="53"/>
      <c r="AD325" s="55" t="s">
        <v>159</v>
      </c>
      <c r="AE325" s="56" t="s">
        <v>159</v>
      </c>
      <c r="AF325" s="54" t="s">
        <v>159</v>
      </c>
      <c r="AG325" s="56" t="s">
        <v>159</v>
      </c>
      <c r="AH325" s="54" t="s">
        <v>159</v>
      </c>
      <c r="AI325" s="57" t="s">
        <v>159</v>
      </c>
      <c r="AJ325" s="53"/>
      <c r="AK325" s="58"/>
      <c r="AL325" s="58"/>
      <c r="AM325" s="59"/>
    </row>
    <row r="326" spans="1:39" ht="213.75" customHeight="1" x14ac:dyDescent="0.25">
      <c r="A326" s="224" t="s">
        <v>288</v>
      </c>
      <c r="B326" s="255">
        <v>57</v>
      </c>
      <c r="C326" s="260" t="s">
        <v>116</v>
      </c>
      <c r="D326" s="281" t="s">
        <v>274</v>
      </c>
      <c r="E326" s="284" t="s">
        <v>275</v>
      </c>
      <c r="F326" s="284" t="s">
        <v>511</v>
      </c>
      <c r="G326" s="287" t="s">
        <v>276</v>
      </c>
      <c r="H326" s="290" t="s">
        <v>190</v>
      </c>
      <c r="I326" s="263">
        <v>520</v>
      </c>
      <c r="J326" s="259" t="s">
        <v>184</v>
      </c>
      <c r="K326" s="257">
        <v>0.8</v>
      </c>
      <c r="L326" s="258" t="s">
        <v>118</v>
      </c>
      <c r="M326" s="303" t="s">
        <v>118</v>
      </c>
      <c r="N326" s="259" t="s">
        <v>156</v>
      </c>
      <c r="O326" s="257">
        <v>0.6</v>
      </c>
      <c r="P326" s="221" t="s">
        <v>181</v>
      </c>
      <c r="Q326" s="81">
        <v>1</v>
      </c>
      <c r="R326" s="82" t="s">
        <v>339</v>
      </c>
      <c r="S326" s="83" t="s">
        <v>157</v>
      </c>
      <c r="T326" s="84" t="s">
        <v>119</v>
      </c>
      <c r="U326" s="84" t="s">
        <v>120</v>
      </c>
      <c r="V326" s="85">
        <v>0.4</v>
      </c>
      <c r="W326" s="84" t="s">
        <v>127</v>
      </c>
      <c r="X326" s="84" t="s">
        <v>122</v>
      </c>
      <c r="Y326" s="84" t="s">
        <v>123</v>
      </c>
      <c r="Z326" s="84"/>
      <c r="AA326" s="84"/>
      <c r="AB326" s="84"/>
      <c r="AC326" s="84"/>
      <c r="AD326" s="86">
        <v>0.48</v>
      </c>
      <c r="AE326" s="87" t="s">
        <v>155</v>
      </c>
      <c r="AF326" s="88">
        <v>0.48</v>
      </c>
      <c r="AG326" s="87" t="s">
        <v>156</v>
      </c>
      <c r="AH326" s="88">
        <v>0.6</v>
      </c>
      <c r="AI326" s="47" t="s">
        <v>156</v>
      </c>
      <c r="AJ326" s="89" t="s">
        <v>124</v>
      </c>
      <c r="AK326" s="90"/>
      <c r="AL326" s="94"/>
      <c r="AM326" s="156"/>
    </row>
    <row r="327" spans="1:39" ht="159" customHeight="1" x14ac:dyDescent="0.25">
      <c r="A327" s="225"/>
      <c r="B327" s="228"/>
      <c r="C327" s="204"/>
      <c r="D327" s="282"/>
      <c r="E327" s="285"/>
      <c r="F327" s="285"/>
      <c r="G327" s="288"/>
      <c r="H327" s="291"/>
      <c r="I327" s="207"/>
      <c r="J327" s="210"/>
      <c r="K327" s="213"/>
      <c r="L327" s="216"/>
      <c r="M327" s="219">
        <v>0</v>
      </c>
      <c r="N327" s="210"/>
      <c r="O327" s="213"/>
      <c r="P327" s="222"/>
      <c r="Q327" s="81">
        <v>2</v>
      </c>
      <c r="R327" s="82" t="s">
        <v>340</v>
      </c>
      <c r="S327" s="83" t="s">
        <v>157</v>
      </c>
      <c r="T327" s="84" t="s">
        <v>128</v>
      </c>
      <c r="U327" s="84" t="s">
        <v>120</v>
      </c>
      <c r="V327" s="85">
        <v>0.3</v>
      </c>
      <c r="W327" s="84" t="s">
        <v>121</v>
      </c>
      <c r="X327" s="84" t="s">
        <v>122</v>
      </c>
      <c r="Y327" s="84" t="s">
        <v>123</v>
      </c>
      <c r="Z327" s="84"/>
      <c r="AA327" s="84"/>
      <c r="AB327" s="84"/>
      <c r="AC327" s="84"/>
      <c r="AD327" s="86">
        <v>0.33599999999999997</v>
      </c>
      <c r="AE327" s="87" t="s">
        <v>163</v>
      </c>
      <c r="AF327" s="88">
        <v>0.33599999999999997</v>
      </c>
      <c r="AG327" s="87" t="s">
        <v>156</v>
      </c>
      <c r="AH327" s="88">
        <v>0.6</v>
      </c>
      <c r="AI327" s="47" t="s">
        <v>156</v>
      </c>
      <c r="AJ327" s="89" t="s">
        <v>124</v>
      </c>
      <c r="AK327" s="90"/>
      <c r="AL327" s="94"/>
      <c r="AM327" s="156"/>
    </row>
    <row r="328" spans="1:39" ht="170.25" customHeight="1" x14ac:dyDescent="0.25">
      <c r="A328" s="225"/>
      <c r="B328" s="228"/>
      <c r="C328" s="204"/>
      <c r="D328" s="282"/>
      <c r="E328" s="285"/>
      <c r="F328" s="285"/>
      <c r="G328" s="288"/>
      <c r="H328" s="291"/>
      <c r="I328" s="207"/>
      <c r="J328" s="210"/>
      <c r="K328" s="213"/>
      <c r="L328" s="216"/>
      <c r="M328" s="219">
        <v>0</v>
      </c>
      <c r="N328" s="210"/>
      <c r="O328" s="213"/>
      <c r="P328" s="222"/>
      <c r="Q328" s="81">
        <v>3</v>
      </c>
      <c r="R328" s="82" t="s">
        <v>277</v>
      </c>
      <c r="S328" s="83" t="s">
        <v>85</v>
      </c>
      <c r="T328" s="84" t="s">
        <v>182</v>
      </c>
      <c r="U328" s="84" t="s">
        <v>120</v>
      </c>
      <c r="V328" s="85">
        <v>0.25</v>
      </c>
      <c r="W328" s="84" t="s">
        <v>121</v>
      </c>
      <c r="X328" s="84" t="s">
        <v>122</v>
      </c>
      <c r="Y328" s="84" t="s">
        <v>123</v>
      </c>
      <c r="Z328" s="84"/>
      <c r="AA328" s="84"/>
      <c r="AB328" s="84"/>
      <c r="AC328" s="84"/>
      <c r="AD328" s="86">
        <v>0.33599999999999997</v>
      </c>
      <c r="AE328" s="87" t="s">
        <v>163</v>
      </c>
      <c r="AF328" s="88">
        <v>0.33599999999999997</v>
      </c>
      <c r="AG328" s="87" t="s">
        <v>156</v>
      </c>
      <c r="AH328" s="88">
        <v>0.44999999999999996</v>
      </c>
      <c r="AI328" s="47" t="s">
        <v>156</v>
      </c>
      <c r="AJ328" s="89" t="s">
        <v>124</v>
      </c>
      <c r="AK328" s="90"/>
      <c r="AL328" s="94"/>
      <c r="AM328" s="156"/>
    </row>
    <row r="329" spans="1:39" ht="189" customHeight="1" x14ac:dyDescent="0.25">
      <c r="A329" s="225"/>
      <c r="B329" s="228"/>
      <c r="C329" s="204"/>
      <c r="D329" s="282"/>
      <c r="E329" s="285"/>
      <c r="F329" s="285"/>
      <c r="G329" s="288"/>
      <c r="H329" s="291"/>
      <c r="I329" s="207"/>
      <c r="J329" s="210"/>
      <c r="K329" s="213"/>
      <c r="L329" s="216"/>
      <c r="M329" s="219">
        <v>0</v>
      </c>
      <c r="N329" s="210"/>
      <c r="O329" s="213"/>
      <c r="P329" s="222"/>
      <c r="Q329" s="81">
        <v>4</v>
      </c>
      <c r="R329" s="144" t="s">
        <v>341</v>
      </c>
      <c r="S329" s="83" t="s">
        <v>157</v>
      </c>
      <c r="T329" s="84" t="s">
        <v>119</v>
      </c>
      <c r="U329" s="84" t="s">
        <v>120</v>
      </c>
      <c r="V329" s="85">
        <v>0.4</v>
      </c>
      <c r="W329" s="84" t="s">
        <v>121</v>
      </c>
      <c r="X329" s="84" t="s">
        <v>122</v>
      </c>
      <c r="Y329" s="84" t="s">
        <v>123</v>
      </c>
      <c r="Z329" s="84"/>
      <c r="AA329" s="84"/>
      <c r="AB329" s="84"/>
      <c r="AC329" s="84"/>
      <c r="AD329" s="86">
        <v>0.20159999999999997</v>
      </c>
      <c r="AE329" s="87" t="s">
        <v>163</v>
      </c>
      <c r="AF329" s="88">
        <v>0.20159999999999997</v>
      </c>
      <c r="AG329" s="87" t="s">
        <v>156</v>
      </c>
      <c r="AH329" s="88">
        <v>0.44999999999999996</v>
      </c>
      <c r="AI329" s="47" t="s">
        <v>156</v>
      </c>
      <c r="AJ329" s="89" t="s">
        <v>124</v>
      </c>
      <c r="AK329" s="90"/>
      <c r="AL329" s="94"/>
      <c r="AM329" s="156"/>
    </row>
    <row r="330" spans="1:39" ht="96.75" customHeight="1" x14ac:dyDescent="0.25">
      <c r="A330" s="225"/>
      <c r="B330" s="228"/>
      <c r="C330" s="204"/>
      <c r="D330" s="282"/>
      <c r="E330" s="285"/>
      <c r="F330" s="285"/>
      <c r="G330" s="288"/>
      <c r="H330" s="291"/>
      <c r="I330" s="207"/>
      <c r="J330" s="210"/>
      <c r="K330" s="213"/>
      <c r="L330" s="216"/>
      <c r="M330" s="219">
        <v>0</v>
      </c>
      <c r="N330" s="210"/>
      <c r="O330" s="213"/>
      <c r="P330" s="222"/>
      <c r="Q330" s="81">
        <v>5</v>
      </c>
      <c r="R330" s="144"/>
      <c r="S330" s="83" t="s">
        <v>159</v>
      </c>
      <c r="T330" s="84"/>
      <c r="U330" s="84"/>
      <c r="V330" s="85"/>
      <c r="W330" s="84"/>
      <c r="X330" s="84"/>
      <c r="Y330" s="84"/>
      <c r="Z330" s="84"/>
      <c r="AA330" s="84"/>
      <c r="AB330" s="84"/>
      <c r="AC330" s="84"/>
      <c r="AD330" s="86" t="s">
        <v>159</v>
      </c>
      <c r="AE330" s="87" t="s">
        <v>159</v>
      </c>
      <c r="AF330" s="88" t="s">
        <v>159</v>
      </c>
      <c r="AG330" s="87" t="s">
        <v>159</v>
      </c>
      <c r="AH330" s="88" t="s">
        <v>159</v>
      </c>
      <c r="AI330" s="47" t="s">
        <v>159</v>
      </c>
      <c r="AJ330" s="89"/>
      <c r="AK330" s="90"/>
      <c r="AL330" s="94"/>
      <c r="AM330" s="156"/>
    </row>
    <row r="331" spans="1:39" ht="96.75" customHeight="1" thickBot="1" x14ac:dyDescent="0.3">
      <c r="A331" s="225"/>
      <c r="B331" s="229"/>
      <c r="C331" s="205"/>
      <c r="D331" s="283"/>
      <c r="E331" s="286"/>
      <c r="F331" s="286"/>
      <c r="G331" s="289"/>
      <c r="H331" s="292"/>
      <c r="I331" s="208"/>
      <c r="J331" s="211"/>
      <c r="K331" s="214"/>
      <c r="L331" s="217"/>
      <c r="M331" s="220">
        <v>0</v>
      </c>
      <c r="N331" s="211"/>
      <c r="O331" s="214"/>
      <c r="P331" s="223"/>
      <c r="Q331" s="81">
        <v>6</v>
      </c>
      <c r="R331" s="82"/>
      <c r="S331" s="83" t="s">
        <v>159</v>
      </c>
      <c r="T331" s="84"/>
      <c r="U331" s="84"/>
      <c r="V331" s="85" t="s">
        <v>159</v>
      </c>
      <c r="W331" s="84"/>
      <c r="X331" s="84"/>
      <c r="Y331" s="84"/>
      <c r="Z331" s="84"/>
      <c r="AA331" s="84"/>
      <c r="AB331" s="84"/>
      <c r="AC331" s="84"/>
      <c r="AD331" s="86" t="s">
        <v>159</v>
      </c>
      <c r="AE331" s="87" t="s">
        <v>159</v>
      </c>
      <c r="AF331" s="88" t="s">
        <v>159</v>
      </c>
      <c r="AG331" s="87" t="s">
        <v>159</v>
      </c>
      <c r="AH331" s="88" t="s">
        <v>159</v>
      </c>
      <c r="AI331" s="47" t="s">
        <v>159</v>
      </c>
      <c r="AJ331" s="89"/>
      <c r="AK331" s="90"/>
      <c r="AL331" s="94"/>
      <c r="AM331" s="156"/>
    </row>
    <row r="332" spans="1:39" ht="126.75" customHeight="1" x14ac:dyDescent="0.25">
      <c r="A332" s="225"/>
      <c r="B332" s="227">
        <v>58</v>
      </c>
      <c r="C332" s="203" t="s">
        <v>116</v>
      </c>
      <c r="D332" s="203" t="s">
        <v>278</v>
      </c>
      <c r="E332" s="203" t="s">
        <v>279</v>
      </c>
      <c r="F332" s="230" t="s">
        <v>342</v>
      </c>
      <c r="G332" s="203" t="s">
        <v>5</v>
      </c>
      <c r="H332" s="203" t="s">
        <v>190</v>
      </c>
      <c r="I332" s="206">
        <v>800</v>
      </c>
      <c r="J332" s="209" t="s">
        <v>184</v>
      </c>
      <c r="K332" s="212">
        <v>0.8</v>
      </c>
      <c r="L332" s="215" t="s">
        <v>118</v>
      </c>
      <c r="M332" s="218" t="s">
        <v>118</v>
      </c>
      <c r="N332" s="209" t="s">
        <v>156</v>
      </c>
      <c r="O332" s="212">
        <v>0.6</v>
      </c>
      <c r="P332" s="221" t="s">
        <v>181</v>
      </c>
      <c r="Q332" s="81">
        <v>1</v>
      </c>
      <c r="R332" s="82" t="s">
        <v>512</v>
      </c>
      <c r="S332" s="83" t="s">
        <v>157</v>
      </c>
      <c r="T332" s="84" t="s">
        <v>119</v>
      </c>
      <c r="U332" s="84" t="s">
        <v>120</v>
      </c>
      <c r="V332" s="85" t="s">
        <v>161</v>
      </c>
      <c r="W332" s="84" t="s">
        <v>121</v>
      </c>
      <c r="X332" s="84" t="s">
        <v>122</v>
      </c>
      <c r="Y332" s="84" t="s">
        <v>123</v>
      </c>
      <c r="Z332" s="84"/>
      <c r="AA332" s="84"/>
      <c r="AB332" s="84"/>
      <c r="AC332" s="84"/>
      <c r="AD332" s="86">
        <v>0.48</v>
      </c>
      <c r="AE332" s="87" t="s">
        <v>155</v>
      </c>
      <c r="AF332" s="88">
        <v>0.48</v>
      </c>
      <c r="AG332" s="87" t="s">
        <v>156</v>
      </c>
      <c r="AH332" s="88">
        <v>0.6</v>
      </c>
      <c r="AI332" s="47" t="s">
        <v>156</v>
      </c>
      <c r="AJ332" s="89" t="s">
        <v>124</v>
      </c>
      <c r="AK332" s="90"/>
      <c r="AL332" s="94"/>
      <c r="AM332" s="156"/>
    </row>
    <row r="333" spans="1:39" ht="177.75" customHeight="1" x14ac:dyDescent="0.25">
      <c r="A333" s="225"/>
      <c r="B333" s="228"/>
      <c r="C333" s="204"/>
      <c r="D333" s="204"/>
      <c r="E333" s="204"/>
      <c r="F333" s="231"/>
      <c r="G333" s="204"/>
      <c r="H333" s="204"/>
      <c r="I333" s="207"/>
      <c r="J333" s="210"/>
      <c r="K333" s="213"/>
      <c r="L333" s="216"/>
      <c r="M333" s="219">
        <v>0</v>
      </c>
      <c r="N333" s="210"/>
      <c r="O333" s="213"/>
      <c r="P333" s="222"/>
      <c r="Q333" s="81">
        <v>2</v>
      </c>
      <c r="R333" s="82" t="s">
        <v>513</v>
      </c>
      <c r="S333" s="83" t="s">
        <v>157</v>
      </c>
      <c r="T333" s="84" t="s">
        <v>128</v>
      </c>
      <c r="U333" s="84" t="s">
        <v>120</v>
      </c>
      <c r="V333" s="85" t="s">
        <v>158</v>
      </c>
      <c r="W333" s="84" t="s">
        <v>121</v>
      </c>
      <c r="X333" s="84" t="s">
        <v>122</v>
      </c>
      <c r="Y333" s="84" t="s">
        <v>123</v>
      </c>
      <c r="Z333" s="84"/>
      <c r="AA333" s="84"/>
      <c r="AB333" s="84"/>
      <c r="AC333" s="84"/>
      <c r="AD333" s="86">
        <v>0.33599999999999997</v>
      </c>
      <c r="AE333" s="87" t="s">
        <v>163</v>
      </c>
      <c r="AF333" s="88">
        <v>0.33599999999999997</v>
      </c>
      <c r="AG333" s="87" t="s">
        <v>156</v>
      </c>
      <c r="AH333" s="88">
        <v>0.6</v>
      </c>
      <c r="AI333" s="47" t="s">
        <v>156</v>
      </c>
      <c r="AJ333" s="89" t="s">
        <v>124</v>
      </c>
      <c r="AK333" s="90"/>
      <c r="AL333" s="94"/>
      <c r="AM333" s="156"/>
    </row>
    <row r="334" spans="1:39" ht="96.75" customHeight="1" x14ac:dyDescent="0.25">
      <c r="A334" s="225"/>
      <c r="B334" s="228"/>
      <c r="C334" s="204"/>
      <c r="D334" s="204"/>
      <c r="E334" s="204"/>
      <c r="F334" s="231"/>
      <c r="G334" s="204"/>
      <c r="H334" s="204"/>
      <c r="I334" s="207"/>
      <c r="J334" s="210"/>
      <c r="K334" s="213"/>
      <c r="L334" s="216"/>
      <c r="M334" s="219">
        <v>0</v>
      </c>
      <c r="N334" s="210"/>
      <c r="O334" s="213"/>
      <c r="P334" s="222"/>
      <c r="Q334" s="81">
        <v>3</v>
      </c>
      <c r="R334" s="144"/>
      <c r="S334" s="83" t="s">
        <v>159</v>
      </c>
      <c r="T334" s="84"/>
      <c r="U334" s="84"/>
      <c r="V334" s="85" t="s">
        <v>159</v>
      </c>
      <c r="W334" s="84"/>
      <c r="X334" s="84"/>
      <c r="Y334" s="84"/>
      <c r="Z334" s="84"/>
      <c r="AA334" s="84"/>
      <c r="AB334" s="84"/>
      <c r="AC334" s="84"/>
      <c r="AD334" s="86" t="s">
        <v>159</v>
      </c>
      <c r="AE334" s="87" t="s">
        <v>159</v>
      </c>
      <c r="AF334" s="88" t="s">
        <v>159</v>
      </c>
      <c r="AG334" s="87" t="s">
        <v>159</v>
      </c>
      <c r="AH334" s="88" t="s">
        <v>159</v>
      </c>
      <c r="AI334" s="47" t="s">
        <v>159</v>
      </c>
      <c r="AJ334" s="89"/>
      <c r="AK334" s="90"/>
      <c r="AL334" s="94"/>
      <c r="AM334" s="156"/>
    </row>
    <row r="335" spans="1:39" ht="96.75" customHeight="1" x14ac:dyDescent="0.25">
      <c r="A335" s="225"/>
      <c r="B335" s="228"/>
      <c r="C335" s="204"/>
      <c r="D335" s="204"/>
      <c r="E335" s="204"/>
      <c r="F335" s="231"/>
      <c r="G335" s="204"/>
      <c r="H335" s="204"/>
      <c r="I335" s="207"/>
      <c r="J335" s="210"/>
      <c r="K335" s="213"/>
      <c r="L335" s="216"/>
      <c r="M335" s="219">
        <v>0</v>
      </c>
      <c r="N335" s="210"/>
      <c r="O335" s="213"/>
      <c r="P335" s="222"/>
      <c r="Q335" s="81">
        <v>4</v>
      </c>
      <c r="R335" s="82"/>
      <c r="S335" s="83" t="s">
        <v>159</v>
      </c>
      <c r="T335" s="84"/>
      <c r="U335" s="84"/>
      <c r="V335" s="85" t="s">
        <v>159</v>
      </c>
      <c r="W335" s="84"/>
      <c r="X335" s="84"/>
      <c r="Y335" s="84"/>
      <c r="Z335" s="84"/>
      <c r="AA335" s="84"/>
      <c r="AB335" s="84"/>
      <c r="AC335" s="84"/>
      <c r="AD335" s="86" t="s">
        <v>159</v>
      </c>
      <c r="AE335" s="87" t="s">
        <v>159</v>
      </c>
      <c r="AF335" s="88" t="s">
        <v>159</v>
      </c>
      <c r="AG335" s="87" t="s">
        <v>159</v>
      </c>
      <c r="AH335" s="88" t="s">
        <v>159</v>
      </c>
      <c r="AI335" s="47" t="s">
        <v>159</v>
      </c>
      <c r="AJ335" s="89"/>
      <c r="AK335" s="90"/>
      <c r="AL335" s="94"/>
      <c r="AM335" s="156"/>
    </row>
    <row r="336" spans="1:39" ht="96.75" customHeight="1" x14ac:dyDescent="0.25">
      <c r="A336" s="225"/>
      <c r="B336" s="228"/>
      <c r="C336" s="204"/>
      <c r="D336" s="204"/>
      <c r="E336" s="204"/>
      <c r="F336" s="231"/>
      <c r="G336" s="204"/>
      <c r="H336" s="204"/>
      <c r="I336" s="207"/>
      <c r="J336" s="210"/>
      <c r="K336" s="213"/>
      <c r="L336" s="216"/>
      <c r="M336" s="219">
        <v>0</v>
      </c>
      <c r="N336" s="210"/>
      <c r="O336" s="213"/>
      <c r="P336" s="222"/>
      <c r="Q336" s="81">
        <v>5</v>
      </c>
      <c r="R336" s="82"/>
      <c r="S336" s="83" t="s">
        <v>159</v>
      </c>
      <c r="T336" s="84"/>
      <c r="U336" s="84"/>
      <c r="V336" s="85" t="s">
        <v>159</v>
      </c>
      <c r="W336" s="84"/>
      <c r="X336" s="84"/>
      <c r="Y336" s="84"/>
      <c r="Z336" s="84"/>
      <c r="AA336" s="84"/>
      <c r="AB336" s="84"/>
      <c r="AC336" s="84"/>
      <c r="AD336" s="86" t="s">
        <v>159</v>
      </c>
      <c r="AE336" s="87" t="s">
        <v>159</v>
      </c>
      <c r="AF336" s="88" t="s">
        <v>159</v>
      </c>
      <c r="AG336" s="87" t="s">
        <v>159</v>
      </c>
      <c r="AH336" s="88" t="s">
        <v>159</v>
      </c>
      <c r="AI336" s="47" t="s">
        <v>159</v>
      </c>
      <c r="AJ336" s="89"/>
      <c r="AK336" s="90"/>
      <c r="AL336" s="94"/>
      <c r="AM336" s="156"/>
    </row>
    <row r="337" spans="1:39" ht="96.75" customHeight="1" thickBot="1" x14ac:dyDescent="0.3">
      <c r="A337" s="225"/>
      <c r="B337" s="229"/>
      <c r="C337" s="205"/>
      <c r="D337" s="205"/>
      <c r="E337" s="205"/>
      <c r="F337" s="232"/>
      <c r="G337" s="205"/>
      <c r="H337" s="205"/>
      <c r="I337" s="208"/>
      <c r="J337" s="211"/>
      <c r="K337" s="214"/>
      <c r="L337" s="217"/>
      <c r="M337" s="220">
        <v>0</v>
      </c>
      <c r="N337" s="211"/>
      <c r="O337" s="214"/>
      <c r="P337" s="223"/>
      <c r="Q337" s="81">
        <v>6</v>
      </c>
      <c r="R337" s="82"/>
      <c r="S337" s="83" t="s">
        <v>159</v>
      </c>
      <c r="T337" s="84"/>
      <c r="U337" s="84"/>
      <c r="V337" s="85" t="s">
        <v>159</v>
      </c>
      <c r="W337" s="84"/>
      <c r="X337" s="84"/>
      <c r="Y337" s="84"/>
      <c r="Z337" s="84"/>
      <c r="AA337" s="84"/>
      <c r="AB337" s="84"/>
      <c r="AC337" s="84"/>
      <c r="AD337" s="86" t="s">
        <v>159</v>
      </c>
      <c r="AE337" s="87" t="s">
        <v>159</v>
      </c>
      <c r="AF337" s="88" t="s">
        <v>159</v>
      </c>
      <c r="AG337" s="87" t="s">
        <v>159</v>
      </c>
      <c r="AH337" s="88" t="s">
        <v>159</v>
      </c>
      <c r="AI337" s="47" t="s">
        <v>159</v>
      </c>
      <c r="AJ337" s="89"/>
      <c r="AK337" s="90"/>
      <c r="AL337" s="94"/>
      <c r="AM337" s="156"/>
    </row>
    <row r="338" spans="1:39" ht="164.25" customHeight="1" x14ac:dyDescent="0.25">
      <c r="A338" s="225"/>
      <c r="B338" s="227">
        <v>59</v>
      </c>
      <c r="C338" s="203" t="s">
        <v>172</v>
      </c>
      <c r="D338" s="230" t="s">
        <v>280</v>
      </c>
      <c r="E338" s="230" t="s">
        <v>281</v>
      </c>
      <c r="F338" s="230" t="s">
        <v>343</v>
      </c>
      <c r="G338" s="203" t="s">
        <v>24</v>
      </c>
      <c r="H338" s="203" t="s">
        <v>190</v>
      </c>
      <c r="I338" s="206">
        <v>5</v>
      </c>
      <c r="J338" s="209" t="s">
        <v>163</v>
      </c>
      <c r="K338" s="212">
        <v>0.4</v>
      </c>
      <c r="L338" s="215" t="s">
        <v>201</v>
      </c>
      <c r="M338" s="218" t="s">
        <v>201</v>
      </c>
      <c r="N338" s="209" t="s">
        <v>160</v>
      </c>
      <c r="O338" s="212">
        <v>0.4</v>
      </c>
      <c r="P338" s="221" t="s">
        <v>156</v>
      </c>
      <c r="Q338" s="81">
        <v>1</v>
      </c>
      <c r="R338" s="82" t="s">
        <v>514</v>
      </c>
      <c r="S338" s="83" t="s">
        <v>157</v>
      </c>
      <c r="T338" s="84" t="s">
        <v>119</v>
      </c>
      <c r="U338" s="84" t="s">
        <v>120</v>
      </c>
      <c r="V338" s="85" t="s">
        <v>161</v>
      </c>
      <c r="W338" s="84"/>
      <c r="X338" s="84"/>
      <c r="Y338" s="84"/>
      <c r="Z338" s="84" t="s">
        <v>169</v>
      </c>
      <c r="AA338" s="84" t="s">
        <v>122</v>
      </c>
      <c r="AB338" s="84" t="s">
        <v>149</v>
      </c>
      <c r="AC338" s="84" t="s">
        <v>150</v>
      </c>
      <c r="AD338" s="86">
        <v>0.24</v>
      </c>
      <c r="AE338" s="87" t="s">
        <v>163</v>
      </c>
      <c r="AF338" s="88">
        <v>0.24</v>
      </c>
      <c r="AG338" s="87" t="s">
        <v>160</v>
      </c>
      <c r="AH338" s="88">
        <v>0.4</v>
      </c>
      <c r="AI338" s="47" t="s">
        <v>156</v>
      </c>
      <c r="AJ338" s="89" t="s">
        <v>124</v>
      </c>
      <c r="AK338" s="90"/>
      <c r="AL338" s="94"/>
      <c r="AM338" s="156"/>
    </row>
    <row r="339" spans="1:39" ht="96.75" customHeight="1" x14ac:dyDescent="0.25">
      <c r="A339" s="225"/>
      <c r="B339" s="228"/>
      <c r="C339" s="204"/>
      <c r="D339" s="231"/>
      <c r="E339" s="231"/>
      <c r="F339" s="231"/>
      <c r="G339" s="204"/>
      <c r="H339" s="204"/>
      <c r="I339" s="207"/>
      <c r="J339" s="210"/>
      <c r="K339" s="213"/>
      <c r="L339" s="216"/>
      <c r="M339" s="219">
        <v>0</v>
      </c>
      <c r="N339" s="210"/>
      <c r="O339" s="213"/>
      <c r="P339" s="222"/>
      <c r="Q339" s="81">
        <v>2</v>
      </c>
      <c r="R339" s="144"/>
      <c r="S339" s="83" t="s">
        <v>159</v>
      </c>
      <c r="T339" s="84"/>
      <c r="U339" s="84"/>
      <c r="V339" s="85" t="s">
        <v>159</v>
      </c>
      <c r="W339" s="84"/>
      <c r="X339" s="84"/>
      <c r="Y339" s="84"/>
      <c r="Z339" s="84"/>
      <c r="AA339" s="84"/>
      <c r="AB339" s="84"/>
      <c r="AC339" s="84"/>
      <c r="AD339" s="157" t="s">
        <v>159</v>
      </c>
      <c r="AE339" s="87" t="s">
        <v>159</v>
      </c>
      <c r="AF339" s="88" t="s">
        <v>159</v>
      </c>
      <c r="AG339" s="87" t="s">
        <v>159</v>
      </c>
      <c r="AH339" s="88" t="s">
        <v>159</v>
      </c>
      <c r="AI339" s="47" t="s">
        <v>159</v>
      </c>
      <c r="AJ339" s="89"/>
      <c r="AK339" s="90"/>
      <c r="AL339" s="94"/>
      <c r="AM339" s="156"/>
    </row>
    <row r="340" spans="1:39" ht="96.75" customHeight="1" x14ac:dyDescent="0.25">
      <c r="A340" s="225"/>
      <c r="B340" s="228"/>
      <c r="C340" s="204"/>
      <c r="D340" s="231"/>
      <c r="E340" s="231"/>
      <c r="F340" s="231"/>
      <c r="G340" s="204"/>
      <c r="H340" s="204"/>
      <c r="I340" s="207"/>
      <c r="J340" s="210"/>
      <c r="K340" s="213"/>
      <c r="L340" s="216"/>
      <c r="M340" s="219">
        <v>0</v>
      </c>
      <c r="N340" s="210"/>
      <c r="O340" s="213"/>
      <c r="P340" s="222"/>
      <c r="Q340" s="81">
        <v>3</v>
      </c>
      <c r="R340" s="82"/>
      <c r="S340" s="83" t="s">
        <v>159</v>
      </c>
      <c r="T340" s="84"/>
      <c r="U340" s="84"/>
      <c r="V340" s="85" t="s">
        <v>159</v>
      </c>
      <c r="W340" s="84"/>
      <c r="X340" s="84"/>
      <c r="Y340" s="84"/>
      <c r="Z340" s="84"/>
      <c r="AA340" s="84"/>
      <c r="AB340" s="84"/>
      <c r="AC340" s="84"/>
      <c r="AD340" s="86" t="s">
        <v>159</v>
      </c>
      <c r="AE340" s="87" t="s">
        <v>159</v>
      </c>
      <c r="AF340" s="88" t="s">
        <v>159</v>
      </c>
      <c r="AG340" s="87" t="s">
        <v>159</v>
      </c>
      <c r="AH340" s="88" t="s">
        <v>159</v>
      </c>
      <c r="AI340" s="47" t="s">
        <v>159</v>
      </c>
      <c r="AJ340" s="89"/>
      <c r="AK340" s="90"/>
      <c r="AL340" s="94"/>
      <c r="AM340" s="156"/>
    </row>
    <row r="341" spans="1:39" ht="96.75" customHeight="1" x14ac:dyDescent="0.25">
      <c r="A341" s="225"/>
      <c r="B341" s="228"/>
      <c r="C341" s="204"/>
      <c r="D341" s="231"/>
      <c r="E341" s="231"/>
      <c r="F341" s="231"/>
      <c r="G341" s="204"/>
      <c r="H341" s="204"/>
      <c r="I341" s="207"/>
      <c r="J341" s="210"/>
      <c r="K341" s="213"/>
      <c r="L341" s="216"/>
      <c r="M341" s="219">
        <v>0</v>
      </c>
      <c r="N341" s="210"/>
      <c r="O341" s="213"/>
      <c r="P341" s="222"/>
      <c r="Q341" s="81">
        <v>4</v>
      </c>
      <c r="R341" s="82"/>
      <c r="S341" s="83" t="s">
        <v>159</v>
      </c>
      <c r="T341" s="84"/>
      <c r="U341" s="84"/>
      <c r="V341" s="85" t="s">
        <v>159</v>
      </c>
      <c r="W341" s="84"/>
      <c r="X341" s="84"/>
      <c r="Y341" s="84"/>
      <c r="Z341" s="84"/>
      <c r="AA341" s="84"/>
      <c r="AB341" s="84"/>
      <c r="AC341" s="84"/>
      <c r="AD341" s="86" t="s">
        <v>159</v>
      </c>
      <c r="AE341" s="87" t="s">
        <v>159</v>
      </c>
      <c r="AF341" s="88" t="s">
        <v>159</v>
      </c>
      <c r="AG341" s="87" t="s">
        <v>159</v>
      </c>
      <c r="AH341" s="88" t="s">
        <v>159</v>
      </c>
      <c r="AI341" s="47" t="s">
        <v>159</v>
      </c>
      <c r="AJ341" s="89"/>
      <c r="AK341" s="90"/>
      <c r="AL341" s="94"/>
      <c r="AM341" s="156"/>
    </row>
    <row r="342" spans="1:39" ht="96.75" customHeight="1" x14ac:dyDescent="0.25">
      <c r="A342" s="225"/>
      <c r="B342" s="228"/>
      <c r="C342" s="204"/>
      <c r="D342" s="231"/>
      <c r="E342" s="231"/>
      <c r="F342" s="231"/>
      <c r="G342" s="204"/>
      <c r="H342" s="204"/>
      <c r="I342" s="207"/>
      <c r="J342" s="210"/>
      <c r="K342" s="213"/>
      <c r="L342" s="216"/>
      <c r="M342" s="219">
        <v>0</v>
      </c>
      <c r="N342" s="210"/>
      <c r="O342" s="213"/>
      <c r="P342" s="222"/>
      <c r="Q342" s="81">
        <v>5</v>
      </c>
      <c r="R342" s="82"/>
      <c r="S342" s="83" t="s">
        <v>159</v>
      </c>
      <c r="T342" s="84"/>
      <c r="U342" s="84"/>
      <c r="V342" s="85"/>
      <c r="W342" s="84"/>
      <c r="X342" s="84"/>
      <c r="Y342" s="84"/>
      <c r="Z342" s="84"/>
      <c r="AA342" s="84"/>
      <c r="AB342" s="84"/>
      <c r="AC342" s="84"/>
      <c r="AD342" s="86" t="s">
        <v>159</v>
      </c>
      <c r="AE342" s="87" t="s">
        <v>159</v>
      </c>
      <c r="AF342" s="88" t="s">
        <v>159</v>
      </c>
      <c r="AG342" s="87" t="s">
        <v>159</v>
      </c>
      <c r="AH342" s="88" t="s">
        <v>159</v>
      </c>
      <c r="AI342" s="47" t="s">
        <v>159</v>
      </c>
      <c r="AJ342" s="89"/>
      <c r="AK342" s="90"/>
      <c r="AL342" s="94"/>
      <c r="AM342" s="156"/>
    </row>
    <row r="343" spans="1:39" ht="96.75" customHeight="1" thickBot="1" x14ac:dyDescent="0.3">
      <c r="A343" s="225"/>
      <c r="B343" s="229"/>
      <c r="C343" s="205"/>
      <c r="D343" s="232"/>
      <c r="E343" s="232"/>
      <c r="F343" s="232"/>
      <c r="G343" s="205"/>
      <c r="H343" s="205"/>
      <c r="I343" s="208"/>
      <c r="J343" s="211"/>
      <c r="K343" s="214"/>
      <c r="L343" s="217"/>
      <c r="M343" s="220">
        <v>0</v>
      </c>
      <c r="N343" s="211"/>
      <c r="O343" s="214"/>
      <c r="P343" s="223"/>
      <c r="Q343" s="81">
        <v>6</v>
      </c>
      <c r="R343" s="82"/>
      <c r="S343" s="83" t="s">
        <v>159</v>
      </c>
      <c r="T343" s="84"/>
      <c r="U343" s="84"/>
      <c r="V343" s="85" t="s">
        <v>159</v>
      </c>
      <c r="W343" s="84"/>
      <c r="X343" s="84"/>
      <c r="Y343" s="84"/>
      <c r="Z343" s="84"/>
      <c r="AA343" s="84"/>
      <c r="AB343" s="84"/>
      <c r="AC343" s="84"/>
      <c r="AD343" s="86" t="s">
        <v>159</v>
      </c>
      <c r="AE343" s="87" t="s">
        <v>159</v>
      </c>
      <c r="AF343" s="88" t="s">
        <v>159</v>
      </c>
      <c r="AG343" s="87" t="s">
        <v>159</v>
      </c>
      <c r="AH343" s="88" t="s">
        <v>159</v>
      </c>
      <c r="AI343" s="47" t="s">
        <v>159</v>
      </c>
      <c r="AJ343" s="89"/>
      <c r="AK343" s="90"/>
      <c r="AL343" s="94"/>
      <c r="AM343" s="156"/>
    </row>
    <row r="344" spans="1:39" ht="201.75" customHeight="1" x14ac:dyDescent="0.25">
      <c r="A344" s="225"/>
      <c r="B344" s="227">
        <v>60</v>
      </c>
      <c r="C344" s="203" t="s">
        <v>167</v>
      </c>
      <c r="D344" s="203" t="s">
        <v>282</v>
      </c>
      <c r="E344" s="203" t="s">
        <v>283</v>
      </c>
      <c r="F344" s="230" t="s">
        <v>284</v>
      </c>
      <c r="G344" s="203" t="s">
        <v>15</v>
      </c>
      <c r="H344" s="203" t="s">
        <v>190</v>
      </c>
      <c r="I344" s="206">
        <v>40</v>
      </c>
      <c r="J344" s="209" t="s">
        <v>155</v>
      </c>
      <c r="K344" s="212">
        <v>0.6</v>
      </c>
      <c r="L344" s="215" t="s">
        <v>193</v>
      </c>
      <c r="M344" s="218" t="s">
        <v>193</v>
      </c>
      <c r="N344" s="209" t="s">
        <v>180</v>
      </c>
      <c r="O344" s="212">
        <v>0.8</v>
      </c>
      <c r="P344" s="221" t="s">
        <v>181</v>
      </c>
      <c r="Q344" s="81">
        <v>1</v>
      </c>
      <c r="R344" s="82" t="s">
        <v>515</v>
      </c>
      <c r="S344" s="83" t="s">
        <v>157</v>
      </c>
      <c r="T344" s="84" t="s">
        <v>119</v>
      </c>
      <c r="U344" s="84" t="s">
        <v>120</v>
      </c>
      <c r="V344" s="85" t="s">
        <v>161</v>
      </c>
      <c r="W344" s="84" t="s">
        <v>121</v>
      </c>
      <c r="X344" s="84" t="s">
        <v>122</v>
      </c>
      <c r="Y344" s="84" t="s">
        <v>123</v>
      </c>
      <c r="Z344" s="84"/>
      <c r="AA344" s="84"/>
      <c r="AB344" s="84"/>
      <c r="AC344" s="84"/>
      <c r="AD344" s="86">
        <v>0.36</v>
      </c>
      <c r="AE344" s="87" t="s">
        <v>163</v>
      </c>
      <c r="AF344" s="88">
        <v>0.36</v>
      </c>
      <c r="AG344" s="87" t="s">
        <v>180</v>
      </c>
      <c r="AH344" s="88">
        <v>0.8</v>
      </c>
      <c r="AI344" s="47" t="s">
        <v>181</v>
      </c>
      <c r="AJ344" s="89" t="s">
        <v>131</v>
      </c>
      <c r="AK344" s="90" t="s">
        <v>285</v>
      </c>
      <c r="AL344" s="90" t="s">
        <v>286</v>
      </c>
      <c r="AM344" s="158" t="s">
        <v>433</v>
      </c>
    </row>
    <row r="345" spans="1:39" ht="96.75" customHeight="1" x14ac:dyDescent="0.25">
      <c r="A345" s="225"/>
      <c r="B345" s="228"/>
      <c r="C345" s="204"/>
      <c r="D345" s="204"/>
      <c r="E345" s="204"/>
      <c r="F345" s="231"/>
      <c r="G345" s="204"/>
      <c r="H345" s="204"/>
      <c r="I345" s="207"/>
      <c r="J345" s="210"/>
      <c r="K345" s="213"/>
      <c r="L345" s="216"/>
      <c r="M345" s="219">
        <v>0</v>
      </c>
      <c r="N345" s="210"/>
      <c r="O345" s="213"/>
      <c r="P345" s="222"/>
      <c r="Q345" s="81">
        <v>2</v>
      </c>
      <c r="R345" s="82"/>
      <c r="S345" s="83" t="s">
        <v>159</v>
      </c>
      <c r="T345" s="84"/>
      <c r="U345" s="84"/>
      <c r="V345" s="85" t="s">
        <v>159</v>
      </c>
      <c r="W345" s="84"/>
      <c r="X345" s="84"/>
      <c r="Y345" s="84"/>
      <c r="Z345" s="84"/>
      <c r="AA345" s="84"/>
      <c r="AB345" s="84"/>
      <c r="AC345" s="84"/>
      <c r="AD345" s="86" t="s">
        <v>159</v>
      </c>
      <c r="AE345" s="87" t="s">
        <v>159</v>
      </c>
      <c r="AF345" s="88" t="s">
        <v>159</v>
      </c>
      <c r="AG345" s="87" t="s">
        <v>159</v>
      </c>
      <c r="AH345" s="88" t="s">
        <v>159</v>
      </c>
      <c r="AI345" s="47" t="s">
        <v>159</v>
      </c>
      <c r="AJ345" s="89"/>
      <c r="AK345" s="90"/>
      <c r="AL345" s="94"/>
      <c r="AM345" s="156"/>
    </row>
    <row r="346" spans="1:39" ht="96.75" customHeight="1" x14ac:dyDescent="0.25">
      <c r="A346" s="225"/>
      <c r="B346" s="228"/>
      <c r="C346" s="204"/>
      <c r="D346" s="204"/>
      <c r="E346" s="204"/>
      <c r="F346" s="231"/>
      <c r="G346" s="204"/>
      <c r="H346" s="204"/>
      <c r="I346" s="207"/>
      <c r="J346" s="210"/>
      <c r="K346" s="213"/>
      <c r="L346" s="216"/>
      <c r="M346" s="219">
        <v>0</v>
      </c>
      <c r="N346" s="210"/>
      <c r="O346" s="213"/>
      <c r="P346" s="222"/>
      <c r="Q346" s="81">
        <v>3</v>
      </c>
      <c r="R346" s="144"/>
      <c r="S346" s="83" t="s">
        <v>159</v>
      </c>
      <c r="T346" s="84"/>
      <c r="U346" s="84"/>
      <c r="V346" s="85" t="s">
        <v>159</v>
      </c>
      <c r="W346" s="84"/>
      <c r="X346" s="84"/>
      <c r="Y346" s="84"/>
      <c r="Z346" s="84"/>
      <c r="AA346" s="84"/>
      <c r="AB346" s="84"/>
      <c r="AC346" s="84"/>
      <c r="AD346" s="86" t="s">
        <v>159</v>
      </c>
      <c r="AE346" s="87" t="s">
        <v>159</v>
      </c>
      <c r="AF346" s="88" t="s">
        <v>159</v>
      </c>
      <c r="AG346" s="87" t="s">
        <v>159</v>
      </c>
      <c r="AH346" s="88" t="s">
        <v>159</v>
      </c>
      <c r="AI346" s="47" t="s">
        <v>159</v>
      </c>
      <c r="AJ346" s="89"/>
      <c r="AK346" s="90"/>
      <c r="AL346" s="94"/>
      <c r="AM346" s="156"/>
    </row>
    <row r="347" spans="1:39" ht="96.75" customHeight="1" x14ac:dyDescent="0.25">
      <c r="A347" s="225"/>
      <c r="B347" s="228"/>
      <c r="C347" s="204"/>
      <c r="D347" s="204"/>
      <c r="E347" s="204"/>
      <c r="F347" s="231"/>
      <c r="G347" s="204"/>
      <c r="H347" s="204"/>
      <c r="I347" s="207"/>
      <c r="J347" s="210"/>
      <c r="K347" s="213"/>
      <c r="L347" s="216"/>
      <c r="M347" s="219">
        <v>0</v>
      </c>
      <c r="N347" s="210"/>
      <c r="O347" s="213"/>
      <c r="P347" s="222"/>
      <c r="Q347" s="81">
        <v>4</v>
      </c>
      <c r="R347" s="82"/>
      <c r="S347" s="83" t="s">
        <v>159</v>
      </c>
      <c r="T347" s="84"/>
      <c r="U347" s="84"/>
      <c r="V347" s="85" t="s">
        <v>159</v>
      </c>
      <c r="W347" s="84"/>
      <c r="X347" s="84"/>
      <c r="Y347" s="84"/>
      <c r="Z347" s="84"/>
      <c r="AA347" s="84"/>
      <c r="AB347" s="84"/>
      <c r="AC347" s="84"/>
      <c r="AD347" s="86" t="s">
        <v>159</v>
      </c>
      <c r="AE347" s="87" t="s">
        <v>159</v>
      </c>
      <c r="AF347" s="88" t="s">
        <v>159</v>
      </c>
      <c r="AG347" s="87" t="s">
        <v>159</v>
      </c>
      <c r="AH347" s="88" t="s">
        <v>159</v>
      </c>
      <c r="AI347" s="47" t="s">
        <v>159</v>
      </c>
      <c r="AJ347" s="89"/>
      <c r="AK347" s="90"/>
      <c r="AL347" s="94"/>
      <c r="AM347" s="156"/>
    </row>
    <row r="348" spans="1:39" ht="96.75" customHeight="1" x14ac:dyDescent="0.25">
      <c r="A348" s="225"/>
      <c r="B348" s="228"/>
      <c r="C348" s="204"/>
      <c r="D348" s="204"/>
      <c r="E348" s="204"/>
      <c r="F348" s="231"/>
      <c r="G348" s="204"/>
      <c r="H348" s="204"/>
      <c r="I348" s="207"/>
      <c r="J348" s="210"/>
      <c r="K348" s="213"/>
      <c r="L348" s="216"/>
      <c r="M348" s="219">
        <v>0</v>
      </c>
      <c r="N348" s="210"/>
      <c r="O348" s="213"/>
      <c r="P348" s="222"/>
      <c r="Q348" s="81">
        <v>5</v>
      </c>
      <c r="R348" s="82"/>
      <c r="S348" s="83" t="s">
        <v>159</v>
      </c>
      <c r="T348" s="84"/>
      <c r="U348" s="84"/>
      <c r="V348" s="85" t="s">
        <v>159</v>
      </c>
      <c r="W348" s="84"/>
      <c r="X348" s="84"/>
      <c r="Y348" s="84"/>
      <c r="Z348" s="84"/>
      <c r="AA348" s="84"/>
      <c r="AB348" s="84"/>
      <c r="AC348" s="84"/>
      <c r="AD348" s="157" t="s">
        <v>159</v>
      </c>
      <c r="AE348" s="87" t="s">
        <v>159</v>
      </c>
      <c r="AF348" s="88" t="s">
        <v>159</v>
      </c>
      <c r="AG348" s="87" t="s">
        <v>159</v>
      </c>
      <c r="AH348" s="88" t="s">
        <v>159</v>
      </c>
      <c r="AI348" s="47" t="s">
        <v>159</v>
      </c>
      <c r="AJ348" s="89"/>
      <c r="AK348" s="90"/>
      <c r="AL348" s="94"/>
      <c r="AM348" s="156"/>
    </row>
    <row r="349" spans="1:39" ht="96.75" customHeight="1" thickBot="1" x14ac:dyDescent="0.3">
      <c r="A349" s="226"/>
      <c r="B349" s="233"/>
      <c r="C349" s="235"/>
      <c r="D349" s="235"/>
      <c r="E349" s="235"/>
      <c r="F349" s="236"/>
      <c r="G349" s="235"/>
      <c r="H349" s="235"/>
      <c r="I349" s="237"/>
      <c r="J349" s="238"/>
      <c r="K349" s="234"/>
      <c r="L349" s="239"/>
      <c r="M349" s="254">
        <v>0</v>
      </c>
      <c r="N349" s="238"/>
      <c r="O349" s="234"/>
      <c r="P349" s="223"/>
      <c r="Q349" s="81">
        <v>6</v>
      </c>
      <c r="R349" s="82"/>
      <c r="S349" s="83" t="s">
        <v>159</v>
      </c>
      <c r="T349" s="84"/>
      <c r="U349" s="84"/>
      <c r="V349" s="85" t="s">
        <v>159</v>
      </c>
      <c r="W349" s="84"/>
      <c r="X349" s="84"/>
      <c r="Y349" s="84"/>
      <c r="Z349" s="84"/>
      <c r="AA349" s="84"/>
      <c r="AB349" s="84"/>
      <c r="AC349" s="84"/>
      <c r="AD349" s="86" t="s">
        <v>159</v>
      </c>
      <c r="AE349" s="87" t="s">
        <v>159</v>
      </c>
      <c r="AF349" s="88" t="s">
        <v>159</v>
      </c>
      <c r="AG349" s="87" t="s">
        <v>159</v>
      </c>
      <c r="AH349" s="88" t="s">
        <v>159</v>
      </c>
      <c r="AI349" s="47" t="s">
        <v>159</v>
      </c>
      <c r="AJ349" s="89"/>
      <c r="AK349" s="90"/>
      <c r="AL349" s="94"/>
      <c r="AM349" s="156"/>
    </row>
    <row r="350" spans="1:39" ht="196.5" customHeight="1" x14ac:dyDescent="0.25">
      <c r="A350" s="299" t="s">
        <v>62</v>
      </c>
      <c r="B350" s="271">
        <v>61</v>
      </c>
      <c r="C350" s="262" t="s">
        <v>116</v>
      </c>
      <c r="D350" s="262" t="s">
        <v>499</v>
      </c>
      <c r="E350" s="273" t="s">
        <v>500</v>
      </c>
      <c r="F350" s="262" t="s">
        <v>501</v>
      </c>
      <c r="G350" s="262" t="s">
        <v>5</v>
      </c>
      <c r="H350" s="262" t="s">
        <v>502</v>
      </c>
      <c r="I350" s="276">
        <v>10</v>
      </c>
      <c r="J350" s="279" t="s">
        <v>163</v>
      </c>
      <c r="K350" s="218">
        <f>IF(J350="","",IF(J350="Muy Baja",0.2,IF(J350="Baja",0.4,IF(J350="Media",0.6,IF(J350="Alta",0.8,IF(J350="Muy Alta",1,))))))</f>
        <v>0.4</v>
      </c>
      <c r="L350" s="293" t="s">
        <v>118</v>
      </c>
      <c r="M350" s="218" t="str">
        <f>IF(NOT(ISERROR(MATCH(L350,'[1]Tabla Impacto'!$B$221:$B$223,0))),'[1]Tabla Impacto'!$F$223&amp;"Por favor no seleccionar los criterios de impacto(Afectación Económica o presupuestal y Pérdida Reputacional)",L350)</f>
        <v xml:space="preserve">     El riesgo afecta la imagen de la entidad con algunos usuarios de relevancia frente al logro de los objetivos</v>
      </c>
      <c r="N350" s="296" t="str">
        <f>IF(OR(M350='[1]Tabla Impacto'!$C$11,M350='[1]Tabla Impacto'!$D$11),"Leve",IF(OR(M350='[1]Tabla Impacto'!$C$12,M350='[1]Tabla Impacto'!$D$12),"Menor",IF(OR(M350='[1]Tabla Impacto'!$C$13,M350='[1]Tabla Impacto'!$D$13),"Moderado",IF(OR(M350='[1]Tabla Impacto'!$C$14,M350='[1]Tabla Impacto'!$D$14),"Mayor",IF(OR(M350='[1]Tabla Impacto'!$C$15,M350='[1]Tabla Impacto'!$D$15),"Catastrófico","")))))</f>
        <v>Moderado</v>
      </c>
      <c r="O350" s="218">
        <f>IF(N350="","",IF(N350="Leve",0.2,IF(N350="Menor",0.4,IF(N350="Moderado",0.6,IF(N350="Mayor",0.8,IF(N350="Catastrófico",1,))))))</f>
        <v>0.6</v>
      </c>
      <c r="P350" s="297" t="str">
        <f>IF(OR(AND(J350="Muy Baja",N350="Leve"),AND(J350="Muy Baja",N350="Menor"),AND(J350="Baja",N350="Leve")),"Bajo",IF(OR(AND(J350="Muy baja",N350="Moderado"),AND(J350="Baja",N350="Menor"),AND(J350="Baja",N350="Moderado"),AND(J350="Media",N350="Leve"),AND(J350="Media",N350="Menor"),AND(J350="Media",N350="Moderado"),AND(J350="Alta",N350="Leve"),AND(J350="Alta",N350="Menor")),"Moderado",IF(OR(AND(J350="Muy Baja",N350="Mayor"),AND(J350="Baja",N350="Mayor"),AND(J350="Media",N350="Mayor"),AND(J350="Alta",N350="Moderado"),AND(J350="Alta",N350="Mayor"),AND(J350="Muy Alta",N350="Leve"),AND(J350="Muy Alta",N350="Menor"),AND(J350="Muy Alta",N350="Moderado"),AND(J350="Muy Alta",N350="Mayor")),"Alto",IF(OR(AND(J350="Muy Baja",N350="Catastrófico"),AND(J350="Baja",N350="Catastrófico"),AND(J350="Media",N350="Catastrófico"),AND(J350="Alta",N350="Catastrófico"),AND(J350="Muy Alta",N350="Catastrófico")),"Extremo",""))))</f>
        <v>Moderado</v>
      </c>
      <c r="Q350" s="20">
        <v>1</v>
      </c>
      <c r="R350" s="159" t="s">
        <v>503</v>
      </c>
      <c r="S350" s="22" t="s">
        <v>157</v>
      </c>
      <c r="T350" s="23" t="s">
        <v>119</v>
      </c>
      <c r="U350" s="23" t="s">
        <v>120</v>
      </c>
      <c r="V350" s="24" t="s">
        <v>161</v>
      </c>
      <c r="W350" s="23" t="s">
        <v>121</v>
      </c>
      <c r="X350" s="23" t="s">
        <v>122</v>
      </c>
      <c r="Y350" s="23" t="s">
        <v>123</v>
      </c>
      <c r="Z350" s="23"/>
      <c r="AA350" s="23"/>
      <c r="AB350" s="23"/>
      <c r="AC350" s="23"/>
      <c r="AD350" s="26">
        <v>0.24</v>
      </c>
      <c r="AE350" s="27" t="s">
        <v>163</v>
      </c>
      <c r="AF350" s="28">
        <v>0.24</v>
      </c>
      <c r="AG350" s="27" t="s">
        <v>156</v>
      </c>
      <c r="AH350" s="28">
        <v>0.6</v>
      </c>
      <c r="AI350" s="47" t="s">
        <v>156</v>
      </c>
      <c r="AJ350" s="30" t="s">
        <v>124</v>
      </c>
      <c r="AK350" s="31"/>
      <c r="AL350" s="31"/>
      <c r="AM350" s="32"/>
    </row>
    <row r="351" spans="1:39" ht="151.5" customHeight="1" x14ac:dyDescent="0.25">
      <c r="A351" s="300"/>
      <c r="B351" s="265"/>
      <c r="C351" s="231"/>
      <c r="D351" s="231"/>
      <c r="E351" s="274"/>
      <c r="F351" s="231"/>
      <c r="G351" s="231"/>
      <c r="H351" s="231"/>
      <c r="I351" s="277"/>
      <c r="J351" s="269"/>
      <c r="K351" s="219"/>
      <c r="L351" s="294"/>
      <c r="M351" s="219">
        <f>IF(NOT(ISERROR(MATCH(L351,_xlfn.ANCHORARRAY(F356),0))),K358&amp;"Por favor no seleccionar los criterios de impacto",L351)</f>
        <v>0</v>
      </c>
      <c r="N351" s="269"/>
      <c r="O351" s="219"/>
      <c r="P351" s="222"/>
      <c r="Q351" s="33">
        <v>2</v>
      </c>
      <c r="R351" s="46" t="s">
        <v>504</v>
      </c>
      <c r="S351" s="35" t="s">
        <v>157</v>
      </c>
      <c r="T351" s="36" t="s">
        <v>119</v>
      </c>
      <c r="U351" s="36" t="s">
        <v>120</v>
      </c>
      <c r="V351" s="37" t="s">
        <v>161</v>
      </c>
      <c r="W351" s="36" t="s">
        <v>121</v>
      </c>
      <c r="X351" s="36" t="s">
        <v>122</v>
      </c>
      <c r="Y351" s="36" t="s">
        <v>123</v>
      </c>
      <c r="Z351" s="36"/>
      <c r="AA351" s="36"/>
      <c r="AB351" s="36"/>
      <c r="AC351" s="36"/>
      <c r="AD351" s="39">
        <v>0.14399999999999999</v>
      </c>
      <c r="AE351" s="40" t="s">
        <v>194</v>
      </c>
      <c r="AF351" s="41">
        <v>0.14399999999999999</v>
      </c>
      <c r="AG351" s="40" t="s">
        <v>156</v>
      </c>
      <c r="AH351" s="41">
        <v>0.6</v>
      </c>
      <c r="AI351" s="47" t="s">
        <v>156</v>
      </c>
      <c r="AJ351" s="43" t="s">
        <v>124</v>
      </c>
      <c r="AK351" s="44"/>
      <c r="AL351" s="44"/>
      <c r="AM351" s="45"/>
    </row>
    <row r="352" spans="1:39" ht="151.5" customHeight="1" x14ac:dyDescent="0.25">
      <c r="A352" s="300"/>
      <c r="B352" s="265"/>
      <c r="C352" s="231"/>
      <c r="D352" s="231"/>
      <c r="E352" s="274"/>
      <c r="F352" s="231"/>
      <c r="G352" s="231"/>
      <c r="H352" s="231"/>
      <c r="I352" s="277"/>
      <c r="J352" s="269"/>
      <c r="K352" s="219"/>
      <c r="L352" s="294"/>
      <c r="M352" s="219">
        <f>IF(NOT(ISERROR(MATCH(L352,_xlfn.ANCHORARRAY(F357),0))),K359&amp;"Por favor no seleccionar los criterios de impacto",L352)</f>
        <v>0</v>
      </c>
      <c r="N352" s="269"/>
      <c r="O352" s="219"/>
      <c r="P352" s="222"/>
      <c r="Q352" s="33">
        <v>3</v>
      </c>
      <c r="R352" s="46" t="s">
        <v>505</v>
      </c>
      <c r="S352" s="35" t="s">
        <v>157</v>
      </c>
      <c r="T352" s="36" t="s">
        <v>119</v>
      </c>
      <c r="U352" s="36" t="s">
        <v>120</v>
      </c>
      <c r="V352" s="37" t="s">
        <v>161</v>
      </c>
      <c r="W352" s="36" t="s">
        <v>121</v>
      </c>
      <c r="X352" s="36" t="s">
        <v>122</v>
      </c>
      <c r="Y352" s="36" t="s">
        <v>123</v>
      </c>
      <c r="Z352" s="36"/>
      <c r="AA352" s="36"/>
      <c r="AB352" s="36"/>
      <c r="AC352" s="36"/>
      <c r="AD352" s="39">
        <v>8.6399999999999991E-2</v>
      </c>
      <c r="AE352" s="40" t="s">
        <v>194</v>
      </c>
      <c r="AF352" s="41">
        <v>8.6399999999999991E-2</v>
      </c>
      <c r="AG352" s="40" t="s">
        <v>156</v>
      </c>
      <c r="AH352" s="41">
        <v>0.6</v>
      </c>
      <c r="AI352" s="47" t="s">
        <v>156</v>
      </c>
      <c r="AJ352" s="43" t="s">
        <v>124</v>
      </c>
      <c r="AK352" s="44"/>
      <c r="AL352" s="44"/>
      <c r="AM352" s="45"/>
    </row>
    <row r="353" spans="1:39" ht="74.25" customHeight="1" x14ac:dyDescent="0.25">
      <c r="A353" s="300"/>
      <c r="B353" s="265"/>
      <c r="C353" s="231"/>
      <c r="D353" s="231"/>
      <c r="E353" s="274"/>
      <c r="F353" s="231"/>
      <c r="G353" s="231"/>
      <c r="H353" s="231"/>
      <c r="I353" s="277"/>
      <c r="J353" s="269"/>
      <c r="K353" s="219"/>
      <c r="L353" s="294"/>
      <c r="M353" s="219">
        <f>IF(NOT(ISERROR(MATCH(L353,_xlfn.ANCHORARRAY(F358),0))),K360&amp;"Por favor no seleccionar los criterios de impacto",L353)</f>
        <v>0</v>
      </c>
      <c r="N353" s="269"/>
      <c r="O353" s="219"/>
      <c r="P353" s="222"/>
      <c r="Q353" s="33">
        <v>4</v>
      </c>
      <c r="R353" s="34"/>
      <c r="S353" s="35"/>
      <c r="T353" s="36"/>
      <c r="U353" s="36"/>
      <c r="V353" s="37"/>
      <c r="W353" s="36"/>
      <c r="X353" s="36"/>
      <c r="Y353" s="36"/>
      <c r="Z353" s="36"/>
      <c r="AA353" s="36"/>
      <c r="AB353" s="36"/>
      <c r="AC353" s="36"/>
      <c r="AD353" s="39"/>
      <c r="AE353" s="40"/>
      <c r="AF353" s="41"/>
      <c r="AG353" s="40"/>
      <c r="AH353" s="41"/>
      <c r="AI353" s="42"/>
      <c r="AJ353" s="43"/>
      <c r="AK353" s="44"/>
      <c r="AL353" s="44"/>
      <c r="AM353" s="45"/>
    </row>
    <row r="354" spans="1:39" ht="74.25" customHeight="1" x14ac:dyDescent="0.25">
      <c r="A354" s="300"/>
      <c r="B354" s="265"/>
      <c r="C354" s="231"/>
      <c r="D354" s="231"/>
      <c r="E354" s="274"/>
      <c r="F354" s="231"/>
      <c r="G354" s="231"/>
      <c r="H354" s="231"/>
      <c r="I354" s="277"/>
      <c r="J354" s="269"/>
      <c r="K354" s="219"/>
      <c r="L354" s="294"/>
      <c r="M354" s="219">
        <f>IF(NOT(ISERROR(MATCH(L354,_xlfn.ANCHORARRAY(F359),0))),K361&amp;"Por favor no seleccionar los criterios de impacto",L354)</f>
        <v>0</v>
      </c>
      <c r="N354" s="269"/>
      <c r="O354" s="219"/>
      <c r="P354" s="222"/>
      <c r="Q354" s="33">
        <v>5</v>
      </c>
      <c r="R354" s="34"/>
      <c r="S354" s="35" t="s">
        <v>159</v>
      </c>
      <c r="T354" s="36"/>
      <c r="U354" s="36"/>
      <c r="V354" s="37" t="s">
        <v>159</v>
      </c>
      <c r="W354" s="36"/>
      <c r="X354" s="36"/>
      <c r="Y354" s="36"/>
      <c r="Z354" s="36"/>
      <c r="AA354" s="36"/>
      <c r="AB354" s="36"/>
      <c r="AC354" s="36"/>
      <c r="AD354" s="39" t="s">
        <v>159</v>
      </c>
      <c r="AE354" s="40" t="s">
        <v>159</v>
      </c>
      <c r="AF354" s="41" t="s">
        <v>159</v>
      </c>
      <c r="AG354" s="40" t="s">
        <v>159</v>
      </c>
      <c r="AH354" s="41" t="s">
        <v>159</v>
      </c>
      <c r="AI354" s="42" t="s">
        <v>159</v>
      </c>
      <c r="AJ354" s="43"/>
      <c r="AK354" s="44"/>
      <c r="AL354" s="44"/>
      <c r="AM354" s="45"/>
    </row>
    <row r="355" spans="1:39" ht="74.25" customHeight="1" x14ac:dyDescent="0.25">
      <c r="A355" s="300"/>
      <c r="B355" s="272"/>
      <c r="C355" s="232"/>
      <c r="D355" s="232"/>
      <c r="E355" s="275"/>
      <c r="F355" s="232"/>
      <c r="G355" s="232"/>
      <c r="H355" s="232"/>
      <c r="I355" s="278"/>
      <c r="J355" s="280"/>
      <c r="K355" s="220"/>
      <c r="L355" s="295"/>
      <c r="M355" s="220">
        <f>IF(NOT(ISERROR(MATCH(L355,_xlfn.ANCHORARRAY(F360),0))),K362&amp;"Por favor no seleccionar los criterios de impacto",L355)</f>
        <v>0</v>
      </c>
      <c r="N355" s="280"/>
      <c r="O355" s="220"/>
      <c r="P355" s="298"/>
      <c r="Q355" s="33">
        <v>6</v>
      </c>
      <c r="R355" s="34"/>
      <c r="S355" s="35" t="s">
        <v>159</v>
      </c>
      <c r="T355" s="36"/>
      <c r="U355" s="36"/>
      <c r="V355" s="37" t="s">
        <v>159</v>
      </c>
      <c r="W355" s="36"/>
      <c r="X355" s="36"/>
      <c r="Y355" s="36"/>
      <c r="Z355" s="36"/>
      <c r="AA355" s="36"/>
      <c r="AB355" s="36"/>
      <c r="AC355" s="36"/>
      <c r="AD355" s="39" t="s">
        <v>159</v>
      </c>
      <c r="AE355" s="40" t="s">
        <v>159</v>
      </c>
      <c r="AF355" s="41" t="s">
        <v>159</v>
      </c>
      <c r="AG355" s="40" t="s">
        <v>159</v>
      </c>
      <c r="AH355" s="41" t="s">
        <v>159</v>
      </c>
      <c r="AI355" s="42" t="s">
        <v>159</v>
      </c>
      <c r="AJ355" s="43"/>
      <c r="AK355" s="44"/>
      <c r="AL355" s="44"/>
      <c r="AM355" s="45"/>
    </row>
    <row r="356" spans="1:39" ht="151.5" customHeight="1" x14ac:dyDescent="0.25">
      <c r="A356" s="300"/>
      <c r="B356" s="264">
        <v>62</v>
      </c>
      <c r="C356" s="267" t="s">
        <v>116</v>
      </c>
      <c r="D356" s="230" t="s">
        <v>506</v>
      </c>
      <c r="E356" s="230" t="s">
        <v>507</v>
      </c>
      <c r="F356" s="230" t="s">
        <v>508</v>
      </c>
      <c r="G356" s="230" t="s">
        <v>5</v>
      </c>
      <c r="H356" s="230" t="s">
        <v>434</v>
      </c>
      <c r="I356" s="230">
        <v>20</v>
      </c>
      <c r="J356" s="268" t="s">
        <v>163</v>
      </c>
      <c r="K356" s="218">
        <v>0.4</v>
      </c>
      <c r="L356" s="293" t="s">
        <v>118</v>
      </c>
      <c r="M356" s="218" t="s">
        <v>118</v>
      </c>
      <c r="N356" s="296" t="s">
        <v>156</v>
      </c>
      <c r="O356" s="218">
        <v>0.6</v>
      </c>
      <c r="P356" s="248" t="s">
        <v>156</v>
      </c>
      <c r="Q356" s="33">
        <v>1</v>
      </c>
      <c r="R356" s="34" t="s">
        <v>509</v>
      </c>
      <c r="S356" s="35" t="s">
        <v>157</v>
      </c>
      <c r="T356" s="36" t="s">
        <v>119</v>
      </c>
      <c r="U356" s="36" t="s">
        <v>120</v>
      </c>
      <c r="V356" s="37" t="s">
        <v>161</v>
      </c>
      <c r="W356" s="36" t="s">
        <v>121</v>
      </c>
      <c r="X356" s="36" t="s">
        <v>122</v>
      </c>
      <c r="Y356" s="36" t="s">
        <v>123</v>
      </c>
      <c r="Z356" s="36"/>
      <c r="AA356" s="36"/>
      <c r="AB356" s="36"/>
      <c r="AC356" s="36"/>
      <c r="AD356" s="39">
        <v>0.24</v>
      </c>
      <c r="AE356" s="40" t="s">
        <v>163</v>
      </c>
      <c r="AF356" s="41">
        <v>0.24</v>
      </c>
      <c r="AG356" s="40" t="s">
        <v>156</v>
      </c>
      <c r="AH356" s="41">
        <v>0.6</v>
      </c>
      <c r="AI356" s="42" t="s">
        <v>156</v>
      </c>
      <c r="AJ356" s="43"/>
      <c r="AK356" s="44"/>
      <c r="AL356" s="44"/>
      <c r="AM356" s="45"/>
    </row>
    <row r="357" spans="1:39" ht="151.5" customHeight="1" x14ac:dyDescent="0.25">
      <c r="A357" s="300"/>
      <c r="B357" s="265"/>
      <c r="C357" s="231"/>
      <c r="D357" s="231"/>
      <c r="E357" s="231"/>
      <c r="F357" s="231"/>
      <c r="G357" s="231"/>
      <c r="H357" s="231"/>
      <c r="I357" s="231"/>
      <c r="J357" s="269"/>
      <c r="K357" s="219"/>
      <c r="L357" s="294"/>
      <c r="M357" s="219">
        <v>0</v>
      </c>
      <c r="N357" s="269"/>
      <c r="O357" s="219"/>
      <c r="P357" s="246"/>
      <c r="Q357" s="33">
        <v>2</v>
      </c>
      <c r="R357" s="34" t="s">
        <v>510</v>
      </c>
      <c r="S357" s="35" t="s">
        <v>157</v>
      </c>
      <c r="T357" s="36" t="s">
        <v>119</v>
      </c>
      <c r="U357" s="36" t="s">
        <v>120</v>
      </c>
      <c r="V357" s="37" t="s">
        <v>161</v>
      </c>
      <c r="W357" s="36" t="s">
        <v>121</v>
      </c>
      <c r="X357" s="36" t="s">
        <v>122</v>
      </c>
      <c r="Y357" s="36" t="s">
        <v>123</v>
      </c>
      <c r="Z357" s="36"/>
      <c r="AA357" s="36"/>
      <c r="AB357" s="36"/>
      <c r="AC357" s="36"/>
      <c r="AD357" s="39">
        <v>0.14399999999999999</v>
      </c>
      <c r="AE357" s="40" t="s">
        <v>194</v>
      </c>
      <c r="AF357" s="41">
        <v>0.14399999999999999</v>
      </c>
      <c r="AG357" s="40" t="s">
        <v>156</v>
      </c>
      <c r="AH357" s="41">
        <v>0.6</v>
      </c>
      <c r="AI357" s="42" t="s">
        <v>156</v>
      </c>
      <c r="AJ357" s="43"/>
      <c r="AK357" s="44"/>
      <c r="AL357" s="44"/>
      <c r="AM357" s="45"/>
    </row>
    <row r="358" spans="1:39" ht="151.5" customHeight="1" x14ac:dyDescent="0.25">
      <c r="A358" s="300"/>
      <c r="B358" s="265"/>
      <c r="C358" s="231"/>
      <c r="D358" s="231"/>
      <c r="E358" s="231"/>
      <c r="F358" s="231"/>
      <c r="G358" s="231"/>
      <c r="H358" s="231"/>
      <c r="I358" s="231"/>
      <c r="J358" s="269"/>
      <c r="K358" s="219"/>
      <c r="L358" s="294"/>
      <c r="M358" s="219">
        <v>0</v>
      </c>
      <c r="N358" s="269"/>
      <c r="O358" s="219"/>
      <c r="P358" s="246"/>
      <c r="Q358" s="33">
        <v>3</v>
      </c>
      <c r="R358" s="34"/>
      <c r="S358" s="35"/>
      <c r="T358" s="36"/>
      <c r="U358" s="36"/>
      <c r="V358" s="37"/>
      <c r="W358" s="36"/>
      <c r="X358" s="36"/>
      <c r="Y358" s="36"/>
      <c r="Z358" s="36"/>
      <c r="AA358" s="36"/>
      <c r="AB358" s="36"/>
      <c r="AC358" s="36"/>
      <c r="AD358" s="39"/>
      <c r="AE358" s="40"/>
      <c r="AF358" s="41"/>
      <c r="AG358" s="40"/>
      <c r="AH358" s="41"/>
      <c r="AI358" s="42"/>
      <c r="AJ358" s="43"/>
      <c r="AK358" s="44"/>
      <c r="AL358" s="44"/>
      <c r="AM358" s="45"/>
    </row>
    <row r="359" spans="1:39" ht="151.5" customHeight="1" x14ac:dyDescent="0.25">
      <c r="A359" s="300"/>
      <c r="B359" s="265"/>
      <c r="C359" s="231"/>
      <c r="D359" s="231"/>
      <c r="E359" s="231"/>
      <c r="F359" s="231"/>
      <c r="G359" s="231"/>
      <c r="H359" s="231"/>
      <c r="I359" s="231"/>
      <c r="J359" s="269"/>
      <c r="K359" s="219"/>
      <c r="L359" s="294"/>
      <c r="M359" s="219">
        <v>0</v>
      </c>
      <c r="N359" s="269"/>
      <c r="O359" s="219"/>
      <c r="P359" s="246"/>
      <c r="Q359" s="33">
        <v>4</v>
      </c>
      <c r="R359" s="46"/>
      <c r="S359" s="35"/>
      <c r="T359" s="36"/>
      <c r="U359" s="36"/>
      <c r="V359" s="37"/>
      <c r="W359" s="36"/>
      <c r="X359" s="36"/>
      <c r="Y359" s="36"/>
      <c r="Z359" s="36"/>
      <c r="AA359" s="36"/>
      <c r="AB359" s="36"/>
      <c r="AC359" s="36"/>
      <c r="AD359" s="39"/>
      <c r="AE359" s="40"/>
      <c r="AF359" s="41"/>
      <c r="AG359" s="40"/>
      <c r="AH359" s="41"/>
      <c r="AI359" s="42"/>
      <c r="AJ359" s="43"/>
      <c r="AK359" s="44"/>
      <c r="AL359" s="44"/>
      <c r="AM359" s="45"/>
    </row>
    <row r="360" spans="1:39" ht="114" customHeight="1" x14ac:dyDescent="0.25">
      <c r="A360" s="300"/>
      <c r="B360" s="265"/>
      <c r="C360" s="231"/>
      <c r="D360" s="231"/>
      <c r="E360" s="231"/>
      <c r="F360" s="231"/>
      <c r="G360" s="231"/>
      <c r="H360" s="231"/>
      <c r="I360" s="231"/>
      <c r="J360" s="269"/>
      <c r="K360" s="219"/>
      <c r="L360" s="294"/>
      <c r="M360" s="219">
        <v>0</v>
      </c>
      <c r="N360" s="269"/>
      <c r="O360" s="219"/>
      <c r="P360" s="246"/>
      <c r="Q360" s="33">
        <v>5</v>
      </c>
      <c r="R360" s="34"/>
      <c r="S360" s="35" t="s">
        <v>159</v>
      </c>
      <c r="T360" s="36"/>
      <c r="U360" s="36"/>
      <c r="V360" s="37" t="s">
        <v>159</v>
      </c>
      <c r="W360" s="36"/>
      <c r="X360" s="36"/>
      <c r="Y360" s="36"/>
      <c r="Z360" s="36"/>
      <c r="AA360" s="36"/>
      <c r="AB360" s="36"/>
      <c r="AC360" s="36"/>
      <c r="AD360" s="39" t="s">
        <v>159</v>
      </c>
      <c r="AE360" s="40" t="s">
        <v>159</v>
      </c>
      <c r="AF360" s="41" t="s">
        <v>159</v>
      </c>
      <c r="AG360" s="40" t="s">
        <v>159</v>
      </c>
      <c r="AH360" s="41" t="s">
        <v>159</v>
      </c>
      <c r="AI360" s="42" t="s">
        <v>159</v>
      </c>
      <c r="AJ360" s="43"/>
      <c r="AK360" s="44"/>
      <c r="AL360" s="44"/>
      <c r="AM360" s="45"/>
    </row>
    <row r="361" spans="1:39" ht="114" customHeight="1" thickBot="1" x14ac:dyDescent="0.3">
      <c r="A361" s="301"/>
      <c r="B361" s="266"/>
      <c r="C361" s="236"/>
      <c r="D361" s="236"/>
      <c r="E361" s="236"/>
      <c r="F361" s="236"/>
      <c r="G361" s="236"/>
      <c r="H361" s="236"/>
      <c r="I361" s="236"/>
      <c r="J361" s="270"/>
      <c r="K361" s="254"/>
      <c r="L361" s="302"/>
      <c r="M361" s="254">
        <v>0</v>
      </c>
      <c r="N361" s="270"/>
      <c r="O361" s="254"/>
      <c r="P361" s="249"/>
      <c r="Q361" s="50">
        <v>6</v>
      </c>
      <c r="R361" s="51"/>
      <c r="S361" s="52" t="s">
        <v>159</v>
      </c>
      <c r="T361" s="53"/>
      <c r="U361" s="53"/>
      <c r="V361" s="54" t="s">
        <v>159</v>
      </c>
      <c r="W361" s="53"/>
      <c r="X361" s="53"/>
      <c r="Y361" s="53"/>
      <c r="Z361" s="53"/>
      <c r="AA361" s="53"/>
      <c r="AB361" s="53"/>
      <c r="AC361" s="53"/>
      <c r="AD361" s="55" t="s">
        <v>159</v>
      </c>
      <c r="AE361" s="56" t="s">
        <v>159</v>
      </c>
      <c r="AF361" s="54" t="s">
        <v>159</v>
      </c>
      <c r="AG361" s="56" t="s">
        <v>159</v>
      </c>
      <c r="AH361" s="54" t="s">
        <v>159</v>
      </c>
      <c r="AI361" s="57" t="s">
        <v>159</v>
      </c>
      <c r="AJ361" s="53"/>
      <c r="AK361" s="58"/>
      <c r="AL361" s="58"/>
      <c r="AM361" s="59"/>
    </row>
    <row r="362" spans="1:39" ht="201" customHeight="1" x14ac:dyDescent="0.25">
      <c r="A362" s="242" t="s">
        <v>47</v>
      </c>
      <c r="B362" s="255">
        <v>63</v>
      </c>
      <c r="C362" s="260" t="s">
        <v>116</v>
      </c>
      <c r="D362" s="260" t="s">
        <v>257</v>
      </c>
      <c r="E362" s="260" t="s">
        <v>258</v>
      </c>
      <c r="F362" s="262" t="s">
        <v>289</v>
      </c>
      <c r="G362" s="260" t="s">
        <v>5</v>
      </c>
      <c r="H362" s="260" t="s">
        <v>190</v>
      </c>
      <c r="I362" s="263">
        <v>6</v>
      </c>
      <c r="J362" s="259" t="s">
        <v>163</v>
      </c>
      <c r="K362" s="257">
        <v>0.4</v>
      </c>
      <c r="L362" s="258" t="s">
        <v>303</v>
      </c>
      <c r="M362" s="257" t="s">
        <v>303</v>
      </c>
      <c r="N362" s="259" t="s">
        <v>160</v>
      </c>
      <c r="O362" s="257">
        <v>0.4</v>
      </c>
      <c r="P362" s="245" t="s">
        <v>156</v>
      </c>
      <c r="Q362" s="69">
        <v>1</v>
      </c>
      <c r="R362" s="70" t="s">
        <v>584</v>
      </c>
      <c r="S362" s="71" t="s">
        <v>157</v>
      </c>
      <c r="T362" s="72" t="s">
        <v>119</v>
      </c>
      <c r="U362" s="72" t="s">
        <v>120</v>
      </c>
      <c r="V362" s="73" t="s">
        <v>161</v>
      </c>
      <c r="W362" s="72" t="s">
        <v>127</v>
      </c>
      <c r="X362" s="72" t="s">
        <v>122</v>
      </c>
      <c r="Y362" s="72" t="s">
        <v>123</v>
      </c>
      <c r="Z362" s="72"/>
      <c r="AA362" s="72"/>
      <c r="AB362" s="72"/>
      <c r="AC362" s="72"/>
      <c r="AD362" s="74">
        <v>0.24</v>
      </c>
      <c r="AE362" s="75" t="s">
        <v>163</v>
      </c>
      <c r="AF362" s="76">
        <v>0.24</v>
      </c>
      <c r="AG362" s="75" t="s">
        <v>160</v>
      </c>
      <c r="AH362" s="76">
        <v>0.4</v>
      </c>
      <c r="AI362" s="77" t="s">
        <v>156</v>
      </c>
      <c r="AJ362" s="78" t="s">
        <v>124</v>
      </c>
      <c r="AK362" s="79"/>
      <c r="AL362" s="79"/>
      <c r="AM362" s="80"/>
    </row>
    <row r="363" spans="1:39" ht="231" customHeight="1" x14ac:dyDescent="0.25">
      <c r="A363" s="243"/>
      <c r="B363" s="228"/>
      <c r="C363" s="204"/>
      <c r="D363" s="204"/>
      <c r="E363" s="204"/>
      <c r="F363" s="231"/>
      <c r="G363" s="204"/>
      <c r="H363" s="204"/>
      <c r="I363" s="207"/>
      <c r="J363" s="210"/>
      <c r="K363" s="213"/>
      <c r="L363" s="216"/>
      <c r="M363" s="213">
        <v>0</v>
      </c>
      <c r="N363" s="210"/>
      <c r="O363" s="213"/>
      <c r="P363" s="246"/>
      <c r="Q363" s="81">
        <v>2</v>
      </c>
      <c r="R363" s="82" t="s">
        <v>585</v>
      </c>
      <c r="S363" s="83" t="s">
        <v>157</v>
      </c>
      <c r="T363" s="84" t="s">
        <v>119</v>
      </c>
      <c r="U363" s="84" t="s">
        <v>120</v>
      </c>
      <c r="V363" s="85" t="s">
        <v>161</v>
      </c>
      <c r="W363" s="84" t="s">
        <v>127</v>
      </c>
      <c r="X363" s="84" t="s">
        <v>122</v>
      </c>
      <c r="Y363" s="84" t="s">
        <v>123</v>
      </c>
      <c r="Z363" s="84"/>
      <c r="AA363" s="84"/>
      <c r="AB363" s="84"/>
      <c r="AC363" s="84"/>
      <c r="AD363" s="86">
        <v>0.14399999999999999</v>
      </c>
      <c r="AE363" s="87" t="s">
        <v>194</v>
      </c>
      <c r="AF363" s="88">
        <v>0.14399999999999999</v>
      </c>
      <c r="AG363" s="87" t="s">
        <v>160</v>
      </c>
      <c r="AH363" s="88">
        <v>0.4</v>
      </c>
      <c r="AI363" s="47" t="s">
        <v>271</v>
      </c>
      <c r="AJ363" s="89" t="s">
        <v>124</v>
      </c>
      <c r="AK363" s="90"/>
      <c r="AL363" s="90"/>
      <c r="AM363" s="91"/>
    </row>
    <row r="364" spans="1:39" ht="81.75" customHeight="1" x14ac:dyDescent="0.25">
      <c r="A364" s="243"/>
      <c r="B364" s="228"/>
      <c r="C364" s="204"/>
      <c r="D364" s="204"/>
      <c r="E364" s="204"/>
      <c r="F364" s="231"/>
      <c r="G364" s="204"/>
      <c r="H364" s="204"/>
      <c r="I364" s="207"/>
      <c r="J364" s="210"/>
      <c r="K364" s="213"/>
      <c r="L364" s="216"/>
      <c r="M364" s="213">
        <v>0</v>
      </c>
      <c r="N364" s="210"/>
      <c r="O364" s="213"/>
      <c r="P364" s="246"/>
      <c r="Q364" s="81">
        <v>3</v>
      </c>
      <c r="R364" s="144"/>
      <c r="S364" s="83" t="s">
        <v>159</v>
      </c>
      <c r="T364" s="84"/>
      <c r="U364" s="84"/>
      <c r="V364" s="85" t="s">
        <v>159</v>
      </c>
      <c r="W364" s="84"/>
      <c r="X364" s="84"/>
      <c r="Y364" s="84"/>
      <c r="Z364" s="84"/>
      <c r="AA364" s="84"/>
      <c r="AB364" s="84"/>
      <c r="AC364" s="84"/>
      <c r="AD364" s="86" t="s">
        <v>159</v>
      </c>
      <c r="AE364" s="87" t="s">
        <v>159</v>
      </c>
      <c r="AF364" s="88" t="s">
        <v>159</v>
      </c>
      <c r="AG364" s="87" t="s">
        <v>159</v>
      </c>
      <c r="AH364" s="88" t="s">
        <v>159</v>
      </c>
      <c r="AI364" s="47" t="s">
        <v>159</v>
      </c>
      <c r="AJ364" s="89"/>
      <c r="AK364" s="90"/>
      <c r="AL364" s="90"/>
      <c r="AM364" s="91"/>
    </row>
    <row r="365" spans="1:39" ht="81.75" customHeight="1" x14ac:dyDescent="0.25">
      <c r="A365" s="243"/>
      <c r="B365" s="228"/>
      <c r="C365" s="204"/>
      <c r="D365" s="204"/>
      <c r="E365" s="204"/>
      <c r="F365" s="231"/>
      <c r="G365" s="204"/>
      <c r="H365" s="204"/>
      <c r="I365" s="207"/>
      <c r="J365" s="210"/>
      <c r="K365" s="213"/>
      <c r="L365" s="216"/>
      <c r="M365" s="213">
        <v>0</v>
      </c>
      <c r="N365" s="210"/>
      <c r="O365" s="213"/>
      <c r="P365" s="246"/>
      <c r="Q365" s="81">
        <v>4</v>
      </c>
      <c r="R365" s="82"/>
      <c r="S365" s="83" t="s">
        <v>159</v>
      </c>
      <c r="T365" s="84"/>
      <c r="U365" s="84"/>
      <c r="V365" s="85" t="s">
        <v>159</v>
      </c>
      <c r="W365" s="84"/>
      <c r="X365" s="84"/>
      <c r="Y365" s="84"/>
      <c r="Z365" s="84"/>
      <c r="AA365" s="84"/>
      <c r="AB365" s="84"/>
      <c r="AC365" s="84"/>
      <c r="AD365" s="86" t="s">
        <v>159</v>
      </c>
      <c r="AE365" s="87" t="s">
        <v>159</v>
      </c>
      <c r="AF365" s="88" t="s">
        <v>159</v>
      </c>
      <c r="AG365" s="87" t="s">
        <v>159</v>
      </c>
      <c r="AH365" s="88" t="s">
        <v>159</v>
      </c>
      <c r="AI365" s="47" t="s">
        <v>159</v>
      </c>
      <c r="AJ365" s="89"/>
      <c r="AK365" s="90"/>
      <c r="AL365" s="90"/>
      <c r="AM365" s="91"/>
    </row>
    <row r="366" spans="1:39" ht="81.75" customHeight="1" x14ac:dyDescent="0.25">
      <c r="A366" s="243"/>
      <c r="B366" s="228"/>
      <c r="C366" s="204"/>
      <c r="D366" s="204"/>
      <c r="E366" s="204"/>
      <c r="F366" s="231"/>
      <c r="G366" s="204"/>
      <c r="H366" s="204"/>
      <c r="I366" s="207"/>
      <c r="J366" s="210"/>
      <c r="K366" s="213"/>
      <c r="L366" s="216"/>
      <c r="M366" s="213"/>
      <c r="N366" s="210"/>
      <c r="O366" s="213"/>
      <c r="P366" s="246"/>
      <c r="Q366" s="81">
        <v>5</v>
      </c>
      <c r="R366" s="82"/>
      <c r="S366" s="83"/>
      <c r="T366" s="84"/>
      <c r="U366" s="84"/>
      <c r="V366" s="85"/>
      <c r="W366" s="84"/>
      <c r="X366" s="84"/>
      <c r="Y366" s="84"/>
      <c r="Z366" s="84"/>
      <c r="AA366" s="84"/>
      <c r="AB366" s="84"/>
      <c r="AC366" s="84"/>
      <c r="AD366" s="86"/>
      <c r="AE366" s="87"/>
      <c r="AF366" s="88"/>
      <c r="AG366" s="87"/>
      <c r="AH366" s="88"/>
      <c r="AI366" s="47"/>
      <c r="AJ366" s="89"/>
      <c r="AK366" s="90"/>
      <c r="AL366" s="90"/>
      <c r="AM366" s="91"/>
    </row>
    <row r="367" spans="1:39" ht="81.75" customHeight="1" x14ac:dyDescent="0.25">
      <c r="A367" s="243"/>
      <c r="B367" s="228"/>
      <c r="C367" s="204"/>
      <c r="D367" s="205"/>
      <c r="E367" s="205"/>
      <c r="F367" s="232"/>
      <c r="G367" s="204"/>
      <c r="H367" s="204"/>
      <c r="I367" s="207"/>
      <c r="J367" s="210"/>
      <c r="K367" s="213"/>
      <c r="L367" s="217"/>
      <c r="M367" s="213">
        <v>0</v>
      </c>
      <c r="N367" s="210"/>
      <c r="O367" s="213"/>
      <c r="P367" s="246"/>
      <c r="Q367" s="81">
        <v>6</v>
      </c>
      <c r="R367" s="82"/>
      <c r="S367" s="83" t="s">
        <v>159</v>
      </c>
      <c r="T367" s="84"/>
      <c r="U367" s="84"/>
      <c r="V367" s="85" t="s">
        <v>159</v>
      </c>
      <c r="W367" s="84"/>
      <c r="X367" s="84"/>
      <c r="Y367" s="84"/>
      <c r="Z367" s="84"/>
      <c r="AA367" s="84"/>
      <c r="AB367" s="84"/>
      <c r="AC367" s="84"/>
      <c r="AD367" s="86" t="s">
        <v>159</v>
      </c>
      <c r="AE367" s="87" t="s">
        <v>159</v>
      </c>
      <c r="AF367" s="88" t="s">
        <v>159</v>
      </c>
      <c r="AG367" s="87" t="s">
        <v>159</v>
      </c>
      <c r="AH367" s="88" t="s">
        <v>159</v>
      </c>
      <c r="AI367" s="47" t="s">
        <v>159</v>
      </c>
      <c r="AJ367" s="89"/>
      <c r="AK367" s="90"/>
      <c r="AL367" s="90"/>
      <c r="AM367" s="91"/>
    </row>
    <row r="368" spans="1:39" ht="342.75" customHeight="1" x14ac:dyDescent="0.25">
      <c r="A368" s="243"/>
      <c r="B368" s="227">
        <v>64</v>
      </c>
      <c r="C368" s="203" t="s">
        <v>116</v>
      </c>
      <c r="D368" s="250" t="s">
        <v>290</v>
      </c>
      <c r="E368" s="250" t="s">
        <v>291</v>
      </c>
      <c r="F368" s="230" t="s">
        <v>292</v>
      </c>
      <c r="G368" s="203" t="s">
        <v>15</v>
      </c>
      <c r="H368" s="203" t="s">
        <v>140</v>
      </c>
      <c r="I368" s="206">
        <v>6</v>
      </c>
      <c r="J368" s="209" t="s">
        <v>163</v>
      </c>
      <c r="K368" s="212">
        <v>0.4</v>
      </c>
      <c r="L368" s="215" t="s">
        <v>141</v>
      </c>
      <c r="M368" s="212" t="s">
        <v>141</v>
      </c>
      <c r="N368" s="209" t="s">
        <v>269</v>
      </c>
      <c r="O368" s="212">
        <v>1</v>
      </c>
      <c r="P368" s="248" t="s">
        <v>270</v>
      </c>
      <c r="Q368" s="81">
        <v>1</v>
      </c>
      <c r="R368" s="82" t="s">
        <v>586</v>
      </c>
      <c r="S368" s="83" t="s">
        <v>157</v>
      </c>
      <c r="T368" s="84" t="s">
        <v>119</v>
      </c>
      <c r="U368" s="84" t="s">
        <v>120</v>
      </c>
      <c r="V368" s="85" t="s">
        <v>161</v>
      </c>
      <c r="W368" s="84" t="s">
        <v>121</v>
      </c>
      <c r="X368" s="84" t="s">
        <v>122</v>
      </c>
      <c r="Y368" s="84" t="s">
        <v>123</v>
      </c>
      <c r="Z368" s="84"/>
      <c r="AA368" s="84"/>
      <c r="AB368" s="84"/>
      <c r="AC368" s="84"/>
      <c r="AD368" s="86">
        <v>0.24</v>
      </c>
      <c r="AE368" s="87" t="s">
        <v>163</v>
      </c>
      <c r="AF368" s="88">
        <v>0.24</v>
      </c>
      <c r="AG368" s="87" t="s">
        <v>156</v>
      </c>
      <c r="AH368" s="88">
        <v>0.6</v>
      </c>
      <c r="AI368" s="47" t="s">
        <v>156</v>
      </c>
      <c r="AJ368" s="89" t="s">
        <v>131</v>
      </c>
      <c r="AK368" s="82" t="s">
        <v>588</v>
      </c>
      <c r="AL368" s="90" t="s">
        <v>435</v>
      </c>
      <c r="AM368" s="160">
        <v>46020</v>
      </c>
    </row>
    <row r="369" spans="1:39" ht="249" customHeight="1" x14ac:dyDescent="0.25">
      <c r="A369" s="243"/>
      <c r="B369" s="228"/>
      <c r="C369" s="204"/>
      <c r="D369" s="204"/>
      <c r="E369" s="204"/>
      <c r="F369" s="231"/>
      <c r="G369" s="204"/>
      <c r="H369" s="204"/>
      <c r="I369" s="207"/>
      <c r="J369" s="210"/>
      <c r="K369" s="213"/>
      <c r="L369" s="216"/>
      <c r="M369" s="213">
        <v>0</v>
      </c>
      <c r="N369" s="210"/>
      <c r="O369" s="213"/>
      <c r="P369" s="246"/>
      <c r="Q369" s="81">
        <v>2</v>
      </c>
      <c r="R369" s="82" t="s">
        <v>587</v>
      </c>
      <c r="S369" s="83" t="s">
        <v>157</v>
      </c>
      <c r="T369" s="84" t="s">
        <v>119</v>
      </c>
      <c r="U369" s="84" t="s">
        <v>120</v>
      </c>
      <c r="V369" s="85" t="s">
        <v>161</v>
      </c>
      <c r="W369" s="84" t="s">
        <v>121</v>
      </c>
      <c r="X369" s="84" t="s">
        <v>122</v>
      </c>
      <c r="Y369" s="84" t="s">
        <v>123</v>
      </c>
      <c r="Z369" s="84"/>
      <c r="AA369" s="84"/>
      <c r="AB369" s="84"/>
      <c r="AC369" s="84"/>
      <c r="AD369" s="86">
        <v>0.14399999999999999</v>
      </c>
      <c r="AE369" s="87" t="s">
        <v>194</v>
      </c>
      <c r="AF369" s="88">
        <v>0.14399999999999999</v>
      </c>
      <c r="AG369" s="87" t="s">
        <v>259</v>
      </c>
      <c r="AH369" s="88">
        <v>0.2</v>
      </c>
      <c r="AI369" s="47" t="s">
        <v>271</v>
      </c>
      <c r="AJ369" s="89"/>
      <c r="AK369" s="90"/>
      <c r="AL369" s="90"/>
      <c r="AM369" s="91"/>
    </row>
    <row r="370" spans="1:39" ht="151.5" customHeight="1" x14ac:dyDescent="0.25">
      <c r="A370" s="243"/>
      <c r="B370" s="228"/>
      <c r="C370" s="204"/>
      <c r="D370" s="204"/>
      <c r="E370" s="204"/>
      <c r="F370" s="231"/>
      <c r="G370" s="204"/>
      <c r="H370" s="204"/>
      <c r="I370" s="207"/>
      <c r="J370" s="210"/>
      <c r="K370" s="213"/>
      <c r="L370" s="216"/>
      <c r="M370" s="213">
        <v>0</v>
      </c>
      <c r="N370" s="210"/>
      <c r="O370" s="213"/>
      <c r="P370" s="246"/>
      <c r="Q370" s="81">
        <v>3</v>
      </c>
      <c r="R370" s="144"/>
      <c r="S370" s="83"/>
      <c r="T370" s="84"/>
      <c r="U370" s="84"/>
      <c r="V370" s="85"/>
      <c r="W370" s="84"/>
      <c r="X370" s="84"/>
      <c r="Y370" s="84"/>
      <c r="Z370" s="84"/>
      <c r="AA370" s="84"/>
      <c r="AB370" s="84"/>
      <c r="AC370" s="84"/>
      <c r="AD370" s="86"/>
      <c r="AE370" s="87"/>
      <c r="AF370" s="88"/>
      <c r="AG370" s="87"/>
      <c r="AH370" s="88"/>
      <c r="AI370" s="47"/>
      <c r="AJ370" s="89"/>
      <c r="AK370" s="90"/>
      <c r="AL370" s="90"/>
      <c r="AM370" s="91"/>
    </row>
    <row r="371" spans="1:39" ht="54" customHeight="1" x14ac:dyDescent="0.25">
      <c r="A371" s="243"/>
      <c r="B371" s="228"/>
      <c r="C371" s="204"/>
      <c r="D371" s="204"/>
      <c r="E371" s="204"/>
      <c r="F371" s="231"/>
      <c r="G371" s="204"/>
      <c r="H371" s="204"/>
      <c r="I371" s="207"/>
      <c r="J371" s="210"/>
      <c r="K371" s="213"/>
      <c r="L371" s="216"/>
      <c r="M371" s="213">
        <v>0</v>
      </c>
      <c r="N371" s="210"/>
      <c r="O371" s="213"/>
      <c r="P371" s="246"/>
      <c r="Q371" s="81">
        <v>4</v>
      </c>
      <c r="R371" s="82"/>
      <c r="S371" s="83" t="s">
        <v>159</v>
      </c>
      <c r="T371" s="84"/>
      <c r="U371" s="84"/>
      <c r="V371" s="85" t="s">
        <v>159</v>
      </c>
      <c r="W371" s="84"/>
      <c r="X371" s="84"/>
      <c r="Y371" s="84"/>
      <c r="Z371" s="84"/>
      <c r="AA371" s="84"/>
      <c r="AB371" s="84"/>
      <c r="AC371" s="84"/>
      <c r="AD371" s="86" t="s">
        <v>159</v>
      </c>
      <c r="AE371" s="87" t="s">
        <v>159</v>
      </c>
      <c r="AF371" s="88" t="s">
        <v>159</v>
      </c>
      <c r="AG371" s="87" t="s">
        <v>159</v>
      </c>
      <c r="AH371" s="88" t="s">
        <v>159</v>
      </c>
      <c r="AI371" s="47" t="s">
        <v>159</v>
      </c>
      <c r="AJ371" s="89"/>
      <c r="AK371" s="90"/>
      <c r="AL371" s="90"/>
      <c r="AM371" s="91"/>
    </row>
    <row r="372" spans="1:39" ht="54" customHeight="1" x14ac:dyDescent="0.25">
      <c r="A372" s="243"/>
      <c r="B372" s="228"/>
      <c r="C372" s="204"/>
      <c r="D372" s="204"/>
      <c r="E372" s="204"/>
      <c r="F372" s="231"/>
      <c r="G372" s="204"/>
      <c r="H372" s="204"/>
      <c r="I372" s="207"/>
      <c r="J372" s="210"/>
      <c r="K372" s="213"/>
      <c r="L372" s="216"/>
      <c r="M372" s="213">
        <v>0</v>
      </c>
      <c r="N372" s="210"/>
      <c r="O372" s="213"/>
      <c r="P372" s="246"/>
      <c r="Q372" s="81">
        <v>5</v>
      </c>
      <c r="R372" s="82"/>
      <c r="S372" s="83" t="s">
        <v>159</v>
      </c>
      <c r="T372" s="84"/>
      <c r="U372" s="84"/>
      <c r="V372" s="85" t="s">
        <v>159</v>
      </c>
      <c r="W372" s="84"/>
      <c r="X372" s="84"/>
      <c r="Y372" s="84"/>
      <c r="Z372" s="84"/>
      <c r="AA372" s="84"/>
      <c r="AB372" s="84"/>
      <c r="AC372" s="84"/>
      <c r="AD372" s="86" t="s">
        <v>159</v>
      </c>
      <c r="AE372" s="87" t="s">
        <v>159</v>
      </c>
      <c r="AF372" s="88" t="s">
        <v>159</v>
      </c>
      <c r="AG372" s="87" t="s">
        <v>159</v>
      </c>
      <c r="AH372" s="88" t="s">
        <v>159</v>
      </c>
      <c r="AI372" s="47" t="s">
        <v>159</v>
      </c>
      <c r="AJ372" s="89"/>
      <c r="AK372" s="90"/>
      <c r="AL372" s="90"/>
      <c r="AM372" s="91"/>
    </row>
    <row r="373" spans="1:39" ht="54" customHeight="1" thickBot="1" x14ac:dyDescent="0.3">
      <c r="A373" s="244"/>
      <c r="B373" s="233"/>
      <c r="C373" s="235"/>
      <c r="D373" s="235"/>
      <c r="E373" s="235"/>
      <c r="F373" s="236"/>
      <c r="G373" s="235"/>
      <c r="H373" s="235"/>
      <c r="I373" s="237"/>
      <c r="J373" s="238"/>
      <c r="K373" s="234"/>
      <c r="L373" s="239"/>
      <c r="M373" s="234">
        <v>0</v>
      </c>
      <c r="N373" s="238"/>
      <c r="O373" s="234"/>
      <c r="P373" s="249"/>
      <c r="Q373" s="107">
        <v>6</v>
      </c>
      <c r="R373" s="145"/>
      <c r="S373" s="146" t="s">
        <v>159</v>
      </c>
      <c r="T373" s="147"/>
      <c r="U373" s="147"/>
      <c r="V373" s="148" t="s">
        <v>159</v>
      </c>
      <c r="W373" s="147"/>
      <c r="X373" s="147"/>
      <c r="Y373" s="147"/>
      <c r="Z373" s="147"/>
      <c r="AA373" s="147"/>
      <c r="AB373" s="147"/>
      <c r="AC373" s="147"/>
      <c r="AD373" s="149" t="s">
        <v>159</v>
      </c>
      <c r="AE373" s="150" t="s">
        <v>159</v>
      </c>
      <c r="AF373" s="148" t="s">
        <v>159</v>
      </c>
      <c r="AG373" s="150" t="s">
        <v>159</v>
      </c>
      <c r="AH373" s="148" t="s">
        <v>159</v>
      </c>
      <c r="AI373" s="151" t="s">
        <v>159</v>
      </c>
      <c r="AJ373" s="147"/>
      <c r="AK373" s="152"/>
      <c r="AL373" s="152"/>
      <c r="AM373" s="154"/>
    </row>
    <row r="374" spans="1:39" ht="303" customHeight="1" x14ac:dyDescent="0.25">
      <c r="A374" s="242" t="s">
        <v>46</v>
      </c>
      <c r="B374" s="255">
        <v>65</v>
      </c>
      <c r="C374" s="260" t="s">
        <v>116</v>
      </c>
      <c r="D374" s="260" t="s">
        <v>260</v>
      </c>
      <c r="E374" s="261" t="s">
        <v>261</v>
      </c>
      <c r="F374" s="262" t="s">
        <v>574</v>
      </c>
      <c r="G374" s="260" t="s">
        <v>5</v>
      </c>
      <c r="H374" s="260" t="s">
        <v>502</v>
      </c>
      <c r="I374" s="263">
        <v>60</v>
      </c>
      <c r="J374" s="259" t="s">
        <v>155</v>
      </c>
      <c r="K374" s="257">
        <v>0.6</v>
      </c>
      <c r="L374" s="258" t="s">
        <v>164</v>
      </c>
      <c r="M374" s="257" t="s">
        <v>164</v>
      </c>
      <c r="N374" s="259" t="s">
        <v>259</v>
      </c>
      <c r="O374" s="257">
        <v>0.2</v>
      </c>
      <c r="P374" s="245" t="s">
        <v>156</v>
      </c>
      <c r="Q374" s="69">
        <v>1</v>
      </c>
      <c r="R374" s="161" t="s">
        <v>575</v>
      </c>
      <c r="S374" s="71" t="s">
        <v>157</v>
      </c>
      <c r="T374" s="72" t="s">
        <v>119</v>
      </c>
      <c r="U374" s="72" t="s">
        <v>120</v>
      </c>
      <c r="V374" s="73">
        <v>0.4</v>
      </c>
      <c r="W374" s="72" t="s">
        <v>127</v>
      </c>
      <c r="X374" s="72" t="s">
        <v>162</v>
      </c>
      <c r="Y374" s="72" t="s">
        <v>123</v>
      </c>
      <c r="Z374" s="72"/>
      <c r="AA374" s="72"/>
      <c r="AB374" s="72"/>
      <c r="AC374" s="72"/>
      <c r="AD374" s="74">
        <v>0.36</v>
      </c>
      <c r="AE374" s="75" t="s">
        <v>163</v>
      </c>
      <c r="AF374" s="76">
        <v>0.36</v>
      </c>
      <c r="AG374" s="75" t="s">
        <v>259</v>
      </c>
      <c r="AH374" s="76">
        <v>0.2</v>
      </c>
      <c r="AI374" s="77" t="s">
        <v>271</v>
      </c>
      <c r="AJ374" s="78" t="s">
        <v>124</v>
      </c>
      <c r="AK374" s="79"/>
      <c r="AL374" s="79"/>
      <c r="AM374" s="80"/>
    </row>
    <row r="375" spans="1:39" ht="187.5" customHeight="1" x14ac:dyDescent="0.25">
      <c r="A375" s="243"/>
      <c r="B375" s="228"/>
      <c r="C375" s="204"/>
      <c r="D375" s="204"/>
      <c r="E375" s="204"/>
      <c r="F375" s="231"/>
      <c r="G375" s="204"/>
      <c r="H375" s="204"/>
      <c r="I375" s="207"/>
      <c r="J375" s="210"/>
      <c r="K375" s="213"/>
      <c r="L375" s="216"/>
      <c r="M375" s="213">
        <v>0</v>
      </c>
      <c r="N375" s="210"/>
      <c r="O375" s="213"/>
      <c r="P375" s="246"/>
      <c r="Q375" s="81">
        <v>2</v>
      </c>
      <c r="R375" s="162" t="s">
        <v>576</v>
      </c>
      <c r="S375" s="83" t="s">
        <v>157</v>
      </c>
      <c r="T375" s="84" t="s">
        <v>119</v>
      </c>
      <c r="U375" s="84" t="s">
        <v>120</v>
      </c>
      <c r="V375" s="85" t="s">
        <v>161</v>
      </c>
      <c r="W375" s="84" t="s">
        <v>127</v>
      </c>
      <c r="X375" s="84" t="s">
        <v>162</v>
      </c>
      <c r="Y375" s="84" t="s">
        <v>123</v>
      </c>
      <c r="Z375" s="84"/>
      <c r="AA375" s="84"/>
      <c r="AB375" s="84"/>
      <c r="AC375" s="84"/>
      <c r="AD375" s="86">
        <v>0.216</v>
      </c>
      <c r="AE375" s="87" t="s">
        <v>163</v>
      </c>
      <c r="AF375" s="88">
        <v>0.216</v>
      </c>
      <c r="AG375" s="87" t="s">
        <v>259</v>
      </c>
      <c r="AH375" s="88">
        <v>0.2</v>
      </c>
      <c r="AI375" s="47" t="s">
        <v>271</v>
      </c>
      <c r="AJ375" s="89" t="s">
        <v>124</v>
      </c>
      <c r="AK375" s="90"/>
      <c r="AL375" s="90"/>
      <c r="AM375" s="91"/>
    </row>
    <row r="376" spans="1:39" ht="65.25" customHeight="1" x14ac:dyDescent="0.25">
      <c r="A376" s="243"/>
      <c r="B376" s="228"/>
      <c r="C376" s="204"/>
      <c r="D376" s="204"/>
      <c r="E376" s="204"/>
      <c r="F376" s="231"/>
      <c r="G376" s="204"/>
      <c r="H376" s="204"/>
      <c r="I376" s="207"/>
      <c r="J376" s="210"/>
      <c r="K376" s="213"/>
      <c r="L376" s="216"/>
      <c r="M376" s="213">
        <v>0</v>
      </c>
      <c r="N376" s="210"/>
      <c r="O376" s="213"/>
      <c r="P376" s="246"/>
      <c r="Q376" s="81">
        <v>3</v>
      </c>
      <c r="R376" s="144"/>
      <c r="S376" s="83" t="s">
        <v>159</v>
      </c>
      <c r="T376" s="84"/>
      <c r="U376" s="84"/>
      <c r="V376" s="85" t="s">
        <v>159</v>
      </c>
      <c r="W376" s="84"/>
      <c r="X376" s="84"/>
      <c r="Y376" s="84"/>
      <c r="Z376" s="84"/>
      <c r="AA376" s="84"/>
      <c r="AB376" s="84"/>
      <c r="AC376" s="84"/>
      <c r="AD376" s="86" t="s">
        <v>159</v>
      </c>
      <c r="AE376" s="87" t="s">
        <v>159</v>
      </c>
      <c r="AF376" s="88" t="s">
        <v>159</v>
      </c>
      <c r="AG376" s="87" t="s">
        <v>159</v>
      </c>
      <c r="AH376" s="88" t="s">
        <v>159</v>
      </c>
      <c r="AI376" s="47" t="s">
        <v>159</v>
      </c>
      <c r="AJ376" s="89"/>
      <c r="AK376" s="90"/>
      <c r="AL376" s="90"/>
      <c r="AM376" s="91"/>
    </row>
    <row r="377" spans="1:39" ht="65.25" customHeight="1" x14ac:dyDescent="0.25">
      <c r="A377" s="243"/>
      <c r="B377" s="228"/>
      <c r="C377" s="204"/>
      <c r="D377" s="204"/>
      <c r="E377" s="204"/>
      <c r="F377" s="231"/>
      <c r="G377" s="204"/>
      <c r="H377" s="204"/>
      <c r="I377" s="207"/>
      <c r="J377" s="210"/>
      <c r="K377" s="213"/>
      <c r="L377" s="216"/>
      <c r="M377" s="213">
        <v>0</v>
      </c>
      <c r="N377" s="210"/>
      <c r="O377" s="213"/>
      <c r="P377" s="246"/>
      <c r="Q377" s="81">
        <v>4</v>
      </c>
      <c r="R377" s="82"/>
      <c r="S377" s="83" t="s">
        <v>159</v>
      </c>
      <c r="T377" s="84"/>
      <c r="U377" s="84"/>
      <c r="V377" s="85" t="s">
        <v>159</v>
      </c>
      <c r="W377" s="84"/>
      <c r="X377" s="84"/>
      <c r="Y377" s="84"/>
      <c r="Z377" s="84"/>
      <c r="AA377" s="84"/>
      <c r="AB377" s="84"/>
      <c r="AC377" s="84"/>
      <c r="AD377" s="86" t="s">
        <v>159</v>
      </c>
      <c r="AE377" s="87" t="s">
        <v>159</v>
      </c>
      <c r="AF377" s="88" t="s">
        <v>159</v>
      </c>
      <c r="AG377" s="87" t="s">
        <v>159</v>
      </c>
      <c r="AH377" s="88" t="s">
        <v>159</v>
      </c>
      <c r="AI377" s="47" t="s">
        <v>159</v>
      </c>
      <c r="AJ377" s="89"/>
      <c r="AK377" s="90"/>
      <c r="AL377" s="90"/>
      <c r="AM377" s="91"/>
    </row>
    <row r="378" spans="1:39" ht="65.25" customHeight="1" x14ac:dyDescent="0.25">
      <c r="A378" s="243"/>
      <c r="B378" s="228"/>
      <c r="C378" s="204"/>
      <c r="D378" s="204"/>
      <c r="E378" s="204"/>
      <c r="F378" s="231"/>
      <c r="G378" s="204"/>
      <c r="H378" s="204"/>
      <c r="I378" s="207"/>
      <c r="J378" s="210"/>
      <c r="K378" s="213"/>
      <c r="L378" s="216"/>
      <c r="M378" s="213">
        <v>0</v>
      </c>
      <c r="N378" s="210"/>
      <c r="O378" s="213"/>
      <c r="P378" s="246"/>
      <c r="Q378" s="81">
        <v>5</v>
      </c>
      <c r="R378" s="82"/>
      <c r="S378" s="83" t="s">
        <v>159</v>
      </c>
      <c r="T378" s="84"/>
      <c r="U378" s="84"/>
      <c r="V378" s="85" t="s">
        <v>159</v>
      </c>
      <c r="W378" s="84"/>
      <c r="X378" s="84"/>
      <c r="Y378" s="84"/>
      <c r="Z378" s="84"/>
      <c r="AA378" s="84"/>
      <c r="AB378" s="84"/>
      <c r="AC378" s="84"/>
      <c r="AD378" s="86" t="s">
        <v>159</v>
      </c>
      <c r="AE378" s="87" t="s">
        <v>159</v>
      </c>
      <c r="AF378" s="88" t="s">
        <v>159</v>
      </c>
      <c r="AG378" s="87" t="s">
        <v>159</v>
      </c>
      <c r="AH378" s="88" t="s">
        <v>159</v>
      </c>
      <c r="AI378" s="47" t="s">
        <v>159</v>
      </c>
      <c r="AJ378" s="89"/>
      <c r="AK378" s="90"/>
      <c r="AL378" s="90"/>
      <c r="AM378" s="91"/>
    </row>
    <row r="379" spans="1:39" ht="65.25" customHeight="1" x14ac:dyDescent="0.25">
      <c r="A379" s="243"/>
      <c r="B379" s="229"/>
      <c r="C379" s="205"/>
      <c r="D379" s="205"/>
      <c r="E379" s="205"/>
      <c r="F379" s="232"/>
      <c r="G379" s="205"/>
      <c r="H379" s="205"/>
      <c r="I379" s="208"/>
      <c r="J379" s="211"/>
      <c r="K379" s="214"/>
      <c r="L379" s="217"/>
      <c r="M379" s="214">
        <v>0</v>
      </c>
      <c r="N379" s="211"/>
      <c r="O379" s="214"/>
      <c r="P379" s="247"/>
      <c r="Q379" s="81">
        <v>6</v>
      </c>
      <c r="R379" s="82"/>
      <c r="S379" s="83" t="s">
        <v>159</v>
      </c>
      <c r="T379" s="84"/>
      <c r="U379" s="84"/>
      <c r="V379" s="85" t="s">
        <v>159</v>
      </c>
      <c r="W379" s="84"/>
      <c r="X379" s="84"/>
      <c r="Y379" s="84"/>
      <c r="Z379" s="84"/>
      <c r="AA379" s="84"/>
      <c r="AB379" s="84"/>
      <c r="AC379" s="84"/>
      <c r="AD379" s="86" t="s">
        <v>159</v>
      </c>
      <c r="AE379" s="87" t="s">
        <v>159</v>
      </c>
      <c r="AF379" s="88" t="s">
        <v>159</v>
      </c>
      <c r="AG379" s="87" t="s">
        <v>159</v>
      </c>
      <c r="AH379" s="88" t="s">
        <v>159</v>
      </c>
      <c r="AI379" s="47" t="s">
        <v>159</v>
      </c>
      <c r="AJ379" s="89"/>
      <c r="AK379" s="90"/>
      <c r="AL379" s="90"/>
      <c r="AM379" s="91"/>
    </row>
    <row r="380" spans="1:39" ht="231" customHeight="1" x14ac:dyDescent="0.25">
      <c r="A380" s="243"/>
      <c r="B380" s="227">
        <v>66</v>
      </c>
      <c r="C380" s="203" t="s">
        <v>116</v>
      </c>
      <c r="D380" s="256" t="s">
        <v>262</v>
      </c>
      <c r="E380" s="203" t="s">
        <v>344</v>
      </c>
      <c r="F380" s="230" t="s">
        <v>458</v>
      </c>
      <c r="G380" s="203" t="s">
        <v>5</v>
      </c>
      <c r="H380" s="203" t="s">
        <v>190</v>
      </c>
      <c r="I380" s="206">
        <v>80</v>
      </c>
      <c r="J380" s="209" t="s">
        <v>155</v>
      </c>
      <c r="K380" s="212">
        <v>0.6</v>
      </c>
      <c r="L380" s="215" t="s">
        <v>164</v>
      </c>
      <c r="M380" s="212" t="s">
        <v>164</v>
      </c>
      <c r="N380" s="209" t="s">
        <v>259</v>
      </c>
      <c r="O380" s="212">
        <v>0.2</v>
      </c>
      <c r="P380" s="248" t="s">
        <v>156</v>
      </c>
      <c r="Q380" s="81">
        <v>1</v>
      </c>
      <c r="R380" s="82" t="s">
        <v>577</v>
      </c>
      <c r="S380" s="83" t="s">
        <v>157</v>
      </c>
      <c r="T380" s="84" t="s">
        <v>119</v>
      </c>
      <c r="U380" s="84" t="s">
        <v>120</v>
      </c>
      <c r="V380" s="85" t="s">
        <v>161</v>
      </c>
      <c r="W380" s="84" t="s">
        <v>127</v>
      </c>
      <c r="X380" s="84" t="s">
        <v>122</v>
      </c>
      <c r="Y380" s="84" t="s">
        <v>123</v>
      </c>
      <c r="Z380" s="84"/>
      <c r="AA380" s="84"/>
      <c r="AB380" s="84"/>
      <c r="AC380" s="84"/>
      <c r="AD380" s="86">
        <v>0.36</v>
      </c>
      <c r="AE380" s="87" t="s">
        <v>163</v>
      </c>
      <c r="AF380" s="88">
        <v>0.36</v>
      </c>
      <c r="AG380" s="87" t="s">
        <v>259</v>
      </c>
      <c r="AH380" s="88">
        <v>0.2</v>
      </c>
      <c r="AI380" s="47" t="s">
        <v>271</v>
      </c>
      <c r="AJ380" s="89" t="s">
        <v>124</v>
      </c>
      <c r="AK380" s="90"/>
      <c r="AL380" s="90"/>
      <c r="AM380" s="91"/>
    </row>
    <row r="381" spans="1:39" ht="306" customHeight="1" x14ac:dyDescent="0.25">
      <c r="A381" s="243"/>
      <c r="B381" s="228"/>
      <c r="C381" s="204"/>
      <c r="D381" s="204"/>
      <c r="E381" s="204"/>
      <c r="F381" s="231"/>
      <c r="G381" s="204"/>
      <c r="H381" s="204"/>
      <c r="I381" s="207"/>
      <c r="J381" s="210"/>
      <c r="K381" s="213"/>
      <c r="L381" s="216"/>
      <c r="M381" s="213">
        <v>0</v>
      </c>
      <c r="N381" s="210"/>
      <c r="O381" s="213"/>
      <c r="P381" s="246"/>
      <c r="Q381" s="81">
        <v>2</v>
      </c>
      <c r="R381" s="82" t="s">
        <v>578</v>
      </c>
      <c r="S381" s="83" t="s">
        <v>157</v>
      </c>
      <c r="T381" s="84" t="s">
        <v>119</v>
      </c>
      <c r="U381" s="84" t="s">
        <v>120</v>
      </c>
      <c r="V381" s="85" t="s">
        <v>161</v>
      </c>
      <c r="W381" s="84" t="s">
        <v>127</v>
      </c>
      <c r="X381" s="84" t="s">
        <v>122</v>
      </c>
      <c r="Y381" s="84" t="s">
        <v>123</v>
      </c>
      <c r="Z381" s="84"/>
      <c r="AA381" s="84"/>
      <c r="AB381" s="84"/>
      <c r="AC381" s="84"/>
      <c r="AD381" s="86">
        <v>0.216</v>
      </c>
      <c r="AE381" s="87" t="s">
        <v>163</v>
      </c>
      <c r="AF381" s="88">
        <v>0.216</v>
      </c>
      <c r="AG381" s="87" t="s">
        <v>259</v>
      </c>
      <c r="AH381" s="88">
        <v>0.2</v>
      </c>
      <c r="AI381" s="47" t="s">
        <v>271</v>
      </c>
      <c r="AJ381" s="89" t="s">
        <v>124</v>
      </c>
      <c r="AK381" s="90"/>
      <c r="AL381" s="90"/>
      <c r="AM381" s="91"/>
    </row>
    <row r="382" spans="1:39" ht="151.5" customHeight="1" x14ac:dyDescent="0.25">
      <c r="A382" s="243"/>
      <c r="B382" s="228"/>
      <c r="C382" s="204"/>
      <c r="D382" s="204"/>
      <c r="E382" s="204"/>
      <c r="F382" s="231"/>
      <c r="G382" s="204"/>
      <c r="H382" s="204"/>
      <c r="I382" s="207"/>
      <c r="J382" s="210"/>
      <c r="K382" s="213"/>
      <c r="L382" s="216"/>
      <c r="M382" s="213">
        <v>0</v>
      </c>
      <c r="N382" s="210"/>
      <c r="O382" s="213"/>
      <c r="P382" s="246"/>
      <c r="Q382" s="81">
        <v>3</v>
      </c>
      <c r="R382" s="144"/>
      <c r="S382" s="83"/>
      <c r="T382" s="84"/>
      <c r="U382" s="84"/>
      <c r="V382" s="85"/>
      <c r="W382" s="84"/>
      <c r="X382" s="84"/>
      <c r="Y382" s="84"/>
      <c r="Z382" s="84"/>
      <c r="AA382" s="84"/>
      <c r="AB382" s="84"/>
      <c r="AC382" s="84"/>
      <c r="AD382" s="86"/>
      <c r="AE382" s="87"/>
      <c r="AF382" s="88"/>
      <c r="AG382" s="87"/>
      <c r="AH382" s="88"/>
      <c r="AI382" s="47"/>
      <c r="AJ382" s="89"/>
      <c r="AK382" s="90"/>
      <c r="AL382" s="90"/>
      <c r="AM382" s="91"/>
    </row>
    <row r="383" spans="1:39" ht="55.5" customHeight="1" x14ac:dyDescent="0.25">
      <c r="A383" s="243"/>
      <c r="B383" s="228"/>
      <c r="C383" s="204"/>
      <c r="D383" s="204"/>
      <c r="E383" s="204"/>
      <c r="F383" s="231"/>
      <c r="G383" s="204"/>
      <c r="H383" s="204"/>
      <c r="I383" s="207"/>
      <c r="J383" s="210"/>
      <c r="K383" s="213"/>
      <c r="L383" s="216"/>
      <c r="M383" s="213">
        <v>0</v>
      </c>
      <c r="N383" s="210"/>
      <c r="O383" s="213"/>
      <c r="P383" s="246"/>
      <c r="Q383" s="81">
        <v>4</v>
      </c>
      <c r="R383" s="82"/>
      <c r="S383" s="83" t="s">
        <v>159</v>
      </c>
      <c r="T383" s="84"/>
      <c r="U383" s="84"/>
      <c r="V383" s="85" t="s">
        <v>159</v>
      </c>
      <c r="W383" s="84"/>
      <c r="X383" s="84"/>
      <c r="Y383" s="84"/>
      <c r="Z383" s="84"/>
      <c r="AA383" s="84"/>
      <c r="AB383" s="84"/>
      <c r="AC383" s="84"/>
      <c r="AD383" s="86" t="s">
        <v>159</v>
      </c>
      <c r="AE383" s="87" t="s">
        <v>159</v>
      </c>
      <c r="AF383" s="88" t="s">
        <v>159</v>
      </c>
      <c r="AG383" s="87" t="s">
        <v>159</v>
      </c>
      <c r="AH383" s="88" t="s">
        <v>159</v>
      </c>
      <c r="AI383" s="47" t="s">
        <v>159</v>
      </c>
      <c r="AJ383" s="89"/>
      <c r="AK383" s="90"/>
      <c r="AL383" s="90"/>
      <c r="AM383" s="91"/>
    </row>
    <row r="384" spans="1:39" ht="55.5" customHeight="1" x14ac:dyDescent="0.25">
      <c r="A384" s="243"/>
      <c r="B384" s="228"/>
      <c r="C384" s="204"/>
      <c r="D384" s="204"/>
      <c r="E384" s="204"/>
      <c r="F384" s="231"/>
      <c r="G384" s="204"/>
      <c r="H384" s="204"/>
      <c r="I384" s="207"/>
      <c r="J384" s="210"/>
      <c r="K384" s="213"/>
      <c r="L384" s="216"/>
      <c r="M384" s="213">
        <v>0</v>
      </c>
      <c r="N384" s="210"/>
      <c r="O384" s="213"/>
      <c r="P384" s="246"/>
      <c r="Q384" s="81">
        <v>5</v>
      </c>
      <c r="R384" s="82"/>
      <c r="S384" s="83" t="s">
        <v>159</v>
      </c>
      <c r="T384" s="84"/>
      <c r="U384" s="84"/>
      <c r="V384" s="85" t="s">
        <v>159</v>
      </c>
      <c r="W384" s="84"/>
      <c r="X384" s="84"/>
      <c r="Y384" s="84"/>
      <c r="Z384" s="84"/>
      <c r="AA384" s="84"/>
      <c r="AB384" s="84"/>
      <c r="AC384" s="84"/>
      <c r="AD384" s="86" t="s">
        <v>159</v>
      </c>
      <c r="AE384" s="87" t="s">
        <v>159</v>
      </c>
      <c r="AF384" s="88" t="s">
        <v>159</v>
      </c>
      <c r="AG384" s="87" t="s">
        <v>159</v>
      </c>
      <c r="AH384" s="88" t="s">
        <v>159</v>
      </c>
      <c r="AI384" s="47" t="s">
        <v>159</v>
      </c>
      <c r="AJ384" s="89"/>
      <c r="AK384" s="90"/>
      <c r="AL384" s="90"/>
      <c r="AM384" s="91"/>
    </row>
    <row r="385" spans="1:39" ht="55.5" customHeight="1" x14ac:dyDescent="0.25">
      <c r="A385" s="243"/>
      <c r="B385" s="229"/>
      <c r="C385" s="205"/>
      <c r="D385" s="205"/>
      <c r="E385" s="205"/>
      <c r="F385" s="232"/>
      <c r="G385" s="205"/>
      <c r="H385" s="205"/>
      <c r="I385" s="208"/>
      <c r="J385" s="211"/>
      <c r="K385" s="214"/>
      <c r="L385" s="217"/>
      <c r="M385" s="214">
        <v>0</v>
      </c>
      <c r="N385" s="211"/>
      <c r="O385" s="214"/>
      <c r="P385" s="247"/>
      <c r="Q385" s="81">
        <v>6</v>
      </c>
      <c r="R385" s="82"/>
      <c r="S385" s="83" t="s">
        <v>159</v>
      </c>
      <c r="T385" s="84"/>
      <c r="U385" s="84"/>
      <c r="V385" s="85" t="s">
        <v>159</v>
      </c>
      <c r="W385" s="84"/>
      <c r="X385" s="84"/>
      <c r="Y385" s="84"/>
      <c r="Z385" s="84"/>
      <c r="AA385" s="84"/>
      <c r="AB385" s="84"/>
      <c r="AC385" s="84"/>
      <c r="AD385" s="86" t="s">
        <v>159</v>
      </c>
      <c r="AE385" s="87" t="s">
        <v>159</v>
      </c>
      <c r="AF385" s="88" t="s">
        <v>159</v>
      </c>
      <c r="AG385" s="87" t="s">
        <v>159</v>
      </c>
      <c r="AH385" s="88" t="s">
        <v>159</v>
      </c>
      <c r="AI385" s="47" t="s">
        <v>159</v>
      </c>
      <c r="AJ385" s="89"/>
      <c r="AK385" s="90"/>
      <c r="AL385" s="90"/>
      <c r="AM385" s="91"/>
    </row>
    <row r="386" spans="1:39" ht="264" customHeight="1" x14ac:dyDescent="0.25">
      <c r="A386" s="243"/>
      <c r="B386" s="227">
        <v>67</v>
      </c>
      <c r="C386" s="203" t="s">
        <v>116</v>
      </c>
      <c r="D386" s="256" t="s">
        <v>263</v>
      </c>
      <c r="E386" s="256" t="s">
        <v>345</v>
      </c>
      <c r="F386" s="230" t="s">
        <v>579</v>
      </c>
      <c r="G386" s="203" t="s">
        <v>5</v>
      </c>
      <c r="H386" s="203" t="s">
        <v>140</v>
      </c>
      <c r="I386" s="206">
        <v>60</v>
      </c>
      <c r="J386" s="209" t="s">
        <v>155</v>
      </c>
      <c r="K386" s="212">
        <v>0.6</v>
      </c>
      <c r="L386" s="215" t="s">
        <v>164</v>
      </c>
      <c r="M386" s="212" t="s">
        <v>164</v>
      </c>
      <c r="N386" s="209" t="s">
        <v>259</v>
      </c>
      <c r="O386" s="212">
        <v>0.2</v>
      </c>
      <c r="P386" s="248" t="s">
        <v>156</v>
      </c>
      <c r="Q386" s="81">
        <v>1</v>
      </c>
      <c r="R386" s="82" t="s">
        <v>580</v>
      </c>
      <c r="S386" s="83" t="s">
        <v>157</v>
      </c>
      <c r="T386" s="84" t="s">
        <v>119</v>
      </c>
      <c r="U386" s="84" t="s">
        <v>120</v>
      </c>
      <c r="V386" s="85" t="s">
        <v>161</v>
      </c>
      <c r="W386" s="84" t="s">
        <v>127</v>
      </c>
      <c r="X386" s="84" t="s">
        <v>122</v>
      </c>
      <c r="Y386" s="84" t="s">
        <v>123</v>
      </c>
      <c r="Z386" s="84"/>
      <c r="AA386" s="84"/>
      <c r="AB386" s="84"/>
      <c r="AC386" s="84"/>
      <c r="AD386" s="86">
        <v>0.36</v>
      </c>
      <c r="AE386" s="87" t="s">
        <v>163</v>
      </c>
      <c r="AF386" s="88">
        <v>0.36</v>
      </c>
      <c r="AG386" s="87" t="s">
        <v>259</v>
      </c>
      <c r="AH386" s="88">
        <v>0.2</v>
      </c>
      <c r="AI386" s="47" t="s">
        <v>271</v>
      </c>
      <c r="AJ386" s="89" t="s">
        <v>124</v>
      </c>
      <c r="AK386" s="90"/>
      <c r="AL386" s="90"/>
      <c r="AM386" s="91"/>
    </row>
    <row r="387" spans="1:39" ht="49.5" customHeight="1" x14ac:dyDescent="0.25">
      <c r="A387" s="243"/>
      <c r="B387" s="228"/>
      <c r="C387" s="204"/>
      <c r="D387" s="204"/>
      <c r="E387" s="204"/>
      <c r="F387" s="231"/>
      <c r="G387" s="204"/>
      <c r="H387" s="204"/>
      <c r="I387" s="207"/>
      <c r="J387" s="210"/>
      <c r="K387" s="213"/>
      <c r="L387" s="216"/>
      <c r="M387" s="213">
        <v>0</v>
      </c>
      <c r="N387" s="210"/>
      <c r="O387" s="213"/>
      <c r="P387" s="246"/>
      <c r="Q387" s="81">
        <v>2</v>
      </c>
      <c r="R387" s="82"/>
      <c r="S387" s="83" t="s">
        <v>159</v>
      </c>
      <c r="T387" s="84"/>
      <c r="U387" s="84"/>
      <c r="V387" s="85" t="s">
        <v>159</v>
      </c>
      <c r="W387" s="84"/>
      <c r="X387" s="84"/>
      <c r="Y387" s="84"/>
      <c r="Z387" s="84"/>
      <c r="AA387" s="84"/>
      <c r="AB387" s="84"/>
      <c r="AC387" s="84"/>
      <c r="AD387" s="157" t="s">
        <v>159</v>
      </c>
      <c r="AE387" s="87" t="s">
        <v>159</v>
      </c>
      <c r="AF387" s="88" t="s">
        <v>159</v>
      </c>
      <c r="AG387" s="87" t="s">
        <v>159</v>
      </c>
      <c r="AH387" s="88" t="s">
        <v>159</v>
      </c>
      <c r="AI387" s="47" t="s">
        <v>159</v>
      </c>
      <c r="AJ387" s="89"/>
      <c r="AK387" s="90"/>
      <c r="AL387" s="90"/>
      <c r="AM387" s="91"/>
    </row>
    <row r="388" spans="1:39" ht="49.5" customHeight="1" x14ac:dyDescent="0.25">
      <c r="A388" s="243"/>
      <c r="B388" s="228"/>
      <c r="C388" s="204"/>
      <c r="D388" s="204"/>
      <c r="E388" s="204"/>
      <c r="F388" s="231"/>
      <c r="G388" s="204"/>
      <c r="H388" s="204"/>
      <c r="I388" s="207"/>
      <c r="J388" s="210"/>
      <c r="K388" s="213"/>
      <c r="L388" s="216"/>
      <c r="M388" s="213">
        <v>0</v>
      </c>
      <c r="N388" s="210"/>
      <c r="O388" s="213"/>
      <c r="P388" s="246"/>
      <c r="Q388" s="81">
        <v>3</v>
      </c>
      <c r="R388" s="144"/>
      <c r="S388" s="83" t="s">
        <v>159</v>
      </c>
      <c r="T388" s="84"/>
      <c r="U388" s="84"/>
      <c r="V388" s="85" t="s">
        <v>159</v>
      </c>
      <c r="W388" s="84"/>
      <c r="X388" s="84"/>
      <c r="Y388" s="84"/>
      <c r="Z388" s="84"/>
      <c r="AA388" s="84"/>
      <c r="AB388" s="84"/>
      <c r="AC388" s="84"/>
      <c r="AD388" s="86" t="s">
        <v>159</v>
      </c>
      <c r="AE388" s="87" t="s">
        <v>159</v>
      </c>
      <c r="AF388" s="88" t="s">
        <v>159</v>
      </c>
      <c r="AG388" s="87" t="s">
        <v>159</v>
      </c>
      <c r="AH388" s="88" t="s">
        <v>159</v>
      </c>
      <c r="AI388" s="47" t="s">
        <v>159</v>
      </c>
      <c r="AJ388" s="89"/>
      <c r="AK388" s="90"/>
      <c r="AL388" s="90"/>
      <c r="AM388" s="91"/>
    </row>
    <row r="389" spans="1:39" ht="49.5" customHeight="1" x14ac:dyDescent="0.25">
      <c r="A389" s="243"/>
      <c r="B389" s="228"/>
      <c r="C389" s="204"/>
      <c r="D389" s="204"/>
      <c r="E389" s="204"/>
      <c r="F389" s="231"/>
      <c r="G389" s="204"/>
      <c r="H389" s="204"/>
      <c r="I389" s="207"/>
      <c r="J389" s="210"/>
      <c r="K389" s="213"/>
      <c r="L389" s="216"/>
      <c r="M389" s="213">
        <v>0</v>
      </c>
      <c r="N389" s="210"/>
      <c r="O389" s="213"/>
      <c r="P389" s="246"/>
      <c r="Q389" s="81">
        <v>4</v>
      </c>
      <c r="R389" s="82"/>
      <c r="S389" s="83" t="s">
        <v>159</v>
      </c>
      <c r="T389" s="84"/>
      <c r="U389" s="84"/>
      <c r="V389" s="85" t="s">
        <v>159</v>
      </c>
      <c r="W389" s="84"/>
      <c r="X389" s="84"/>
      <c r="Y389" s="84"/>
      <c r="Z389" s="84"/>
      <c r="AA389" s="84"/>
      <c r="AB389" s="84"/>
      <c r="AC389" s="84"/>
      <c r="AD389" s="86" t="s">
        <v>159</v>
      </c>
      <c r="AE389" s="87" t="s">
        <v>159</v>
      </c>
      <c r="AF389" s="88" t="s">
        <v>159</v>
      </c>
      <c r="AG389" s="87" t="s">
        <v>159</v>
      </c>
      <c r="AH389" s="88" t="s">
        <v>159</v>
      </c>
      <c r="AI389" s="47" t="s">
        <v>159</v>
      </c>
      <c r="AJ389" s="89"/>
      <c r="AK389" s="90"/>
      <c r="AL389" s="90"/>
      <c r="AM389" s="91"/>
    </row>
    <row r="390" spans="1:39" ht="49.5" customHeight="1" x14ac:dyDescent="0.25">
      <c r="A390" s="243"/>
      <c r="B390" s="228"/>
      <c r="C390" s="204"/>
      <c r="D390" s="204"/>
      <c r="E390" s="204"/>
      <c r="F390" s="231"/>
      <c r="G390" s="204"/>
      <c r="H390" s="204"/>
      <c r="I390" s="207"/>
      <c r="J390" s="210"/>
      <c r="K390" s="213"/>
      <c r="L390" s="216"/>
      <c r="M390" s="213">
        <v>0</v>
      </c>
      <c r="N390" s="210"/>
      <c r="O390" s="213"/>
      <c r="P390" s="246"/>
      <c r="Q390" s="81">
        <v>5</v>
      </c>
      <c r="R390" s="82"/>
      <c r="S390" s="83" t="s">
        <v>159</v>
      </c>
      <c r="T390" s="84"/>
      <c r="U390" s="84"/>
      <c r="V390" s="85" t="s">
        <v>159</v>
      </c>
      <c r="W390" s="84"/>
      <c r="X390" s="84"/>
      <c r="Y390" s="84"/>
      <c r="Z390" s="84"/>
      <c r="AA390" s="84"/>
      <c r="AB390" s="84"/>
      <c r="AC390" s="84"/>
      <c r="AD390" s="86" t="s">
        <v>159</v>
      </c>
      <c r="AE390" s="87" t="s">
        <v>159</v>
      </c>
      <c r="AF390" s="88" t="s">
        <v>159</v>
      </c>
      <c r="AG390" s="87" t="s">
        <v>159</v>
      </c>
      <c r="AH390" s="88" t="s">
        <v>159</v>
      </c>
      <c r="AI390" s="47" t="s">
        <v>159</v>
      </c>
      <c r="AJ390" s="89"/>
      <c r="AK390" s="90"/>
      <c r="AL390" s="90"/>
      <c r="AM390" s="91"/>
    </row>
    <row r="391" spans="1:39" ht="49.5" customHeight="1" x14ac:dyDescent="0.25">
      <c r="A391" s="243"/>
      <c r="B391" s="229"/>
      <c r="C391" s="205"/>
      <c r="D391" s="205"/>
      <c r="E391" s="205"/>
      <c r="F391" s="232"/>
      <c r="G391" s="205"/>
      <c r="H391" s="205"/>
      <c r="I391" s="208"/>
      <c r="J391" s="211"/>
      <c r="K391" s="214"/>
      <c r="L391" s="217"/>
      <c r="M391" s="214">
        <v>0</v>
      </c>
      <c r="N391" s="211"/>
      <c r="O391" s="214"/>
      <c r="P391" s="247"/>
      <c r="Q391" s="81">
        <v>6</v>
      </c>
      <c r="R391" s="82"/>
      <c r="S391" s="83" t="s">
        <v>159</v>
      </c>
      <c r="T391" s="84"/>
      <c r="U391" s="84"/>
      <c r="V391" s="85" t="s">
        <v>159</v>
      </c>
      <c r="W391" s="84"/>
      <c r="X391" s="84"/>
      <c r="Y391" s="84"/>
      <c r="Z391" s="84"/>
      <c r="AA391" s="84"/>
      <c r="AB391" s="84"/>
      <c r="AC391" s="84"/>
      <c r="AD391" s="86" t="s">
        <v>159</v>
      </c>
      <c r="AE391" s="87" t="s">
        <v>159</v>
      </c>
      <c r="AF391" s="88" t="s">
        <v>159</v>
      </c>
      <c r="AG391" s="87" t="s">
        <v>159</v>
      </c>
      <c r="AH391" s="88" t="s">
        <v>159</v>
      </c>
      <c r="AI391" s="47" t="s">
        <v>159</v>
      </c>
      <c r="AJ391" s="89"/>
      <c r="AK391" s="90"/>
      <c r="AL391" s="90"/>
      <c r="AM391" s="91"/>
    </row>
    <row r="392" spans="1:39" ht="280.5" customHeight="1" x14ac:dyDescent="0.25">
      <c r="A392" s="243"/>
      <c r="B392" s="227">
        <v>68</v>
      </c>
      <c r="C392" s="203" t="s">
        <v>116</v>
      </c>
      <c r="D392" s="203" t="s">
        <v>264</v>
      </c>
      <c r="E392" s="203" t="s">
        <v>361</v>
      </c>
      <c r="F392" s="230" t="s">
        <v>362</v>
      </c>
      <c r="G392" s="203" t="s">
        <v>5</v>
      </c>
      <c r="H392" s="203" t="s">
        <v>190</v>
      </c>
      <c r="I392" s="206">
        <v>60</v>
      </c>
      <c r="J392" s="209" t="s">
        <v>155</v>
      </c>
      <c r="K392" s="212">
        <v>0.6</v>
      </c>
      <c r="L392" s="215" t="s">
        <v>118</v>
      </c>
      <c r="M392" s="212" t="s">
        <v>118</v>
      </c>
      <c r="N392" s="209" t="s">
        <v>156</v>
      </c>
      <c r="O392" s="212">
        <v>0.6</v>
      </c>
      <c r="P392" s="248" t="s">
        <v>156</v>
      </c>
      <c r="Q392" s="81">
        <v>1</v>
      </c>
      <c r="R392" s="82" t="s">
        <v>581</v>
      </c>
      <c r="S392" s="83" t="s">
        <v>157</v>
      </c>
      <c r="T392" s="84" t="s">
        <v>119</v>
      </c>
      <c r="U392" s="84" t="s">
        <v>120</v>
      </c>
      <c r="V392" s="85" t="s">
        <v>161</v>
      </c>
      <c r="W392" s="84" t="s">
        <v>127</v>
      </c>
      <c r="X392" s="84" t="s">
        <v>122</v>
      </c>
      <c r="Y392" s="84" t="s">
        <v>123</v>
      </c>
      <c r="Z392" s="84"/>
      <c r="AA392" s="84"/>
      <c r="AB392" s="84"/>
      <c r="AC392" s="84"/>
      <c r="AD392" s="86">
        <v>0.36</v>
      </c>
      <c r="AE392" s="87" t="s">
        <v>163</v>
      </c>
      <c r="AF392" s="88">
        <v>0.36</v>
      </c>
      <c r="AG392" s="87" t="s">
        <v>156</v>
      </c>
      <c r="AH392" s="88">
        <v>0.6</v>
      </c>
      <c r="AI392" s="47" t="s">
        <v>156</v>
      </c>
      <c r="AJ392" s="89" t="s">
        <v>124</v>
      </c>
      <c r="AK392" s="90"/>
      <c r="AL392" s="90"/>
      <c r="AM392" s="91"/>
    </row>
    <row r="393" spans="1:39" ht="68.25" customHeight="1" x14ac:dyDescent="0.25">
      <c r="A393" s="243"/>
      <c r="B393" s="228"/>
      <c r="C393" s="204"/>
      <c r="D393" s="204"/>
      <c r="E393" s="204"/>
      <c r="F393" s="231"/>
      <c r="G393" s="204"/>
      <c r="H393" s="204"/>
      <c r="I393" s="207"/>
      <c r="J393" s="210"/>
      <c r="K393" s="213"/>
      <c r="L393" s="216"/>
      <c r="M393" s="213">
        <v>0</v>
      </c>
      <c r="N393" s="210"/>
      <c r="O393" s="213"/>
      <c r="P393" s="246"/>
      <c r="Q393" s="81">
        <v>2</v>
      </c>
      <c r="R393" s="82"/>
      <c r="S393" s="83" t="s">
        <v>159</v>
      </c>
      <c r="T393" s="84"/>
      <c r="U393" s="84"/>
      <c r="V393" s="85" t="s">
        <v>159</v>
      </c>
      <c r="W393" s="84"/>
      <c r="X393" s="84"/>
      <c r="Y393" s="84"/>
      <c r="Z393" s="84"/>
      <c r="AA393" s="84"/>
      <c r="AB393" s="84"/>
      <c r="AC393" s="84"/>
      <c r="AD393" s="86" t="s">
        <v>159</v>
      </c>
      <c r="AE393" s="87" t="s">
        <v>159</v>
      </c>
      <c r="AF393" s="88" t="s">
        <v>159</v>
      </c>
      <c r="AG393" s="87" t="s">
        <v>159</v>
      </c>
      <c r="AH393" s="88" t="s">
        <v>159</v>
      </c>
      <c r="AI393" s="47" t="s">
        <v>159</v>
      </c>
      <c r="AJ393" s="89"/>
      <c r="AK393" s="90"/>
      <c r="AL393" s="90"/>
      <c r="AM393" s="91"/>
    </row>
    <row r="394" spans="1:39" ht="68.25" customHeight="1" x14ac:dyDescent="0.25">
      <c r="A394" s="243"/>
      <c r="B394" s="228"/>
      <c r="C394" s="204"/>
      <c r="D394" s="204"/>
      <c r="E394" s="204"/>
      <c r="F394" s="231"/>
      <c r="G394" s="204"/>
      <c r="H394" s="204"/>
      <c r="I394" s="207"/>
      <c r="J394" s="210"/>
      <c r="K394" s="213"/>
      <c r="L394" s="216"/>
      <c r="M394" s="213">
        <v>0</v>
      </c>
      <c r="N394" s="210"/>
      <c r="O394" s="213"/>
      <c r="P394" s="246"/>
      <c r="Q394" s="81">
        <v>3</v>
      </c>
      <c r="R394" s="144"/>
      <c r="S394" s="83" t="s">
        <v>159</v>
      </c>
      <c r="T394" s="84"/>
      <c r="U394" s="84"/>
      <c r="V394" s="85" t="s">
        <v>159</v>
      </c>
      <c r="W394" s="84"/>
      <c r="X394" s="84"/>
      <c r="Y394" s="84"/>
      <c r="Z394" s="84"/>
      <c r="AA394" s="84"/>
      <c r="AB394" s="84"/>
      <c r="AC394" s="84"/>
      <c r="AD394" s="86" t="s">
        <v>159</v>
      </c>
      <c r="AE394" s="87" t="s">
        <v>159</v>
      </c>
      <c r="AF394" s="88" t="s">
        <v>159</v>
      </c>
      <c r="AG394" s="87" t="s">
        <v>159</v>
      </c>
      <c r="AH394" s="88" t="s">
        <v>159</v>
      </c>
      <c r="AI394" s="47" t="s">
        <v>159</v>
      </c>
      <c r="AJ394" s="89"/>
      <c r="AK394" s="90"/>
      <c r="AL394" s="90"/>
      <c r="AM394" s="91"/>
    </row>
    <row r="395" spans="1:39" ht="68.25" customHeight="1" x14ac:dyDescent="0.25">
      <c r="A395" s="243"/>
      <c r="B395" s="228"/>
      <c r="C395" s="204"/>
      <c r="D395" s="204"/>
      <c r="E395" s="204"/>
      <c r="F395" s="231"/>
      <c r="G395" s="204"/>
      <c r="H395" s="204"/>
      <c r="I395" s="207"/>
      <c r="J395" s="210"/>
      <c r="K395" s="213"/>
      <c r="L395" s="216"/>
      <c r="M395" s="213">
        <v>0</v>
      </c>
      <c r="N395" s="210"/>
      <c r="O395" s="213"/>
      <c r="P395" s="246"/>
      <c r="Q395" s="81">
        <v>4</v>
      </c>
      <c r="R395" s="82"/>
      <c r="S395" s="83" t="s">
        <v>159</v>
      </c>
      <c r="T395" s="84"/>
      <c r="U395" s="84"/>
      <c r="V395" s="85" t="s">
        <v>159</v>
      </c>
      <c r="W395" s="84"/>
      <c r="X395" s="84"/>
      <c r="Y395" s="84"/>
      <c r="Z395" s="84"/>
      <c r="AA395" s="84"/>
      <c r="AB395" s="84"/>
      <c r="AC395" s="84"/>
      <c r="AD395" s="86" t="s">
        <v>159</v>
      </c>
      <c r="AE395" s="87" t="s">
        <v>159</v>
      </c>
      <c r="AF395" s="88" t="s">
        <v>159</v>
      </c>
      <c r="AG395" s="87" t="s">
        <v>159</v>
      </c>
      <c r="AH395" s="88" t="s">
        <v>159</v>
      </c>
      <c r="AI395" s="47" t="s">
        <v>159</v>
      </c>
      <c r="AJ395" s="89"/>
      <c r="AK395" s="90"/>
      <c r="AL395" s="90"/>
      <c r="AM395" s="91"/>
    </row>
    <row r="396" spans="1:39" ht="68.25" customHeight="1" x14ac:dyDescent="0.25">
      <c r="A396" s="243"/>
      <c r="B396" s="228"/>
      <c r="C396" s="204"/>
      <c r="D396" s="204"/>
      <c r="E396" s="204"/>
      <c r="F396" s="231"/>
      <c r="G396" s="204"/>
      <c r="H396" s="204"/>
      <c r="I396" s="207"/>
      <c r="J396" s="210"/>
      <c r="K396" s="213"/>
      <c r="L396" s="216"/>
      <c r="M396" s="213">
        <v>0</v>
      </c>
      <c r="N396" s="210"/>
      <c r="O396" s="213"/>
      <c r="P396" s="246"/>
      <c r="Q396" s="81">
        <v>5</v>
      </c>
      <c r="R396" s="82"/>
      <c r="S396" s="83" t="s">
        <v>159</v>
      </c>
      <c r="T396" s="84"/>
      <c r="U396" s="84"/>
      <c r="V396" s="85" t="s">
        <v>159</v>
      </c>
      <c r="W396" s="84"/>
      <c r="X396" s="84"/>
      <c r="Y396" s="84"/>
      <c r="Z396" s="84"/>
      <c r="AA396" s="84"/>
      <c r="AB396" s="84"/>
      <c r="AC396" s="84"/>
      <c r="AD396" s="86" t="s">
        <v>159</v>
      </c>
      <c r="AE396" s="87" t="s">
        <v>159</v>
      </c>
      <c r="AF396" s="88" t="s">
        <v>159</v>
      </c>
      <c r="AG396" s="87" t="s">
        <v>159</v>
      </c>
      <c r="AH396" s="88" t="s">
        <v>159</v>
      </c>
      <c r="AI396" s="47" t="s">
        <v>159</v>
      </c>
      <c r="AJ396" s="89"/>
      <c r="AK396" s="90"/>
      <c r="AL396" s="90"/>
      <c r="AM396" s="91"/>
    </row>
    <row r="397" spans="1:39" ht="68.25" customHeight="1" x14ac:dyDescent="0.25">
      <c r="A397" s="243"/>
      <c r="B397" s="229"/>
      <c r="C397" s="205"/>
      <c r="D397" s="205"/>
      <c r="E397" s="205"/>
      <c r="F397" s="232"/>
      <c r="G397" s="205"/>
      <c r="H397" s="205"/>
      <c r="I397" s="208"/>
      <c r="J397" s="211"/>
      <c r="K397" s="214"/>
      <c r="L397" s="217"/>
      <c r="M397" s="214">
        <v>0</v>
      </c>
      <c r="N397" s="211"/>
      <c r="O397" s="214"/>
      <c r="P397" s="247"/>
      <c r="Q397" s="81">
        <v>6</v>
      </c>
      <c r="R397" s="82"/>
      <c r="S397" s="83" t="s">
        <v>159</v>
      </c>
      <c r="T397" s="84"/>
      <c r="U397" s="84"/>
      <c r="V397" s="85" t="s">
        <v>159</v>
      </c>
      <c r="W397" s="84"/>
      <c r="X397" s="84"/>
      <c r="Y397" s="84"/>
      <c r="Z397" s="84"/>
      <c r="AA397" s="84"/>
      <c r="AB397" s="84"/>
      <c r="AC397" s="84"/>
      <c r="AD397" s="86" t="s">
        <v>159</v>
      </c>
      <c r="AE397" s="87" t="s">
        <v>159</v>
      </c>
      <c r="AF397" s="88" t="s">
        <v>159</v>
      </c>
      <c r="AG397" s="87" t="s">
        <v>159</v>
      </c>
      <c r="AH397" s="88" t="s">
        <v>159</v>
      </c>
      <c r="AI397" s="47" t="s">
        <v>159</v>
      </c>
      <c r="AJ397" s="89"/>
      <c r="AK397" s="90"/>
      <c r="AL397" s="90"/>
      <c r="AM397" s="91"/>
    </row>
    <row r="398" spans="1:39" ht="195.75" customHeight="1" x14ac:dyDescent="0.25">
      <c r="A398" s="243"/>
      <c r="B398" s="227">
        <v>69</v>
      </c>
      <c r="C398" s="203" t="s">
        <v>116</v>
      </c>
      <c r="D398" s="250" t="s">
        <v>265</v>
      </c>
      <c r="E398" s="251" t="s">
        <v>15</v>
      </c>
      <c r="F398" s="203" t="s">
        <v>459</v>
      </c>
      <c r="G398" s="203" t="s">
        <v>15</v>
      </c>
      <c r="H398" s="203" t="s">
        <v>140</v>
      </c>
      <c r="I398" s="206">
        <v>40</v>
      </c>
      <c r="J398" s="209" t="s">
        <v>155</v>
      </c>
      <c r="K398" s="212">
        <v>0.6</v>
      </c>
      <c r="L398" s="215" t="s">
        <v>193</v>
      </c>
      <c r="M398" s="212" t="s">
        <v>193</v>
      </c>
      <c r="N398" s="209" t="s">
        <v>180</v>
      </c>
      <c r="O398" s="212">
        <v>0.8</v>
      </c>
      <c r="P398" s="248" t="s">
        <v>181</v>
      </c>
      <c r="Q398" s="81">
        <v>1</v>
      </c>
      <c r="R398" s="82" t="s">
        <v>582</v>
      </c>
      <c r="S398" s="83" t="s">
        <v>157</v>
      </c>
      <c r="T398" s="84" t="s">
        <v>119</v>
      </c>
      <c r="U398" s="84" t="s">
        <v>120</v>
      </c>
      <c r="V398" s="85" t="s">
        <v>161</v>
      </c>
      <c r="W398" s="84" t="s">
        <v>127</v>
      </c>
      <c r="X398" s="84" t="s">
        <v>122</v>
      </c>
      <c r="Y398" s="84" t="s">
        <v>123</v>
      </c>
      <c r="Z398" s="84"/>
      <c r="AA398" s="84"/>
      <c r="AB398" s="84"/>
      <c r="AC398" s="84"/>
      <c r="AD398" s="86">
        <v>0.36</v>
      </c>
      <c r="AE398" s="87" t="s">
        <v>163</v>
      </c>
      <c r="AF398" s="88">
        <v>0.36</v>
      </c>
      <c r="AG398" s="87" t="s">
        <v>180</v>
      </c>
      <c r="AH398" s="88">
        <v>0.8</v>
      </c>
      <c r="AI398" s="47" t="s">
        <v>181</v>
      </c>
      <c r="AJ398" s="89" t="s">
        <v>131</v>
      </c>
      <c r="AK398" s="203" t="s">
        <v>266</v>
      </c>
      <c r="AL398" s="203" t="s">
        <v>267</v>
      </c>
      <c r="AM398" s="240">
        <v>46022</v>
      </c>
    </row>
    <row r="399" spans="1:39" ht="193.5" customHeight="1" x14ac:dyDescent="0.25">
      <c r="A399" s="243"/>
      <c r="B399" s="228"/>
      <c r="C399" s="204"/>
      <c r="D399" s="204"/>
      <c r="E399" s="252"/>
      <c r="F399" s="204"/>
      <c r="G399" s="204"/>
      <c r="H399" s="204"/>
      <c r="I399" s="207"/>
      <c r="J399" s="210"/>
      <c r="K399" s="213"/>
      <c r="L399" s="216"/>
      <c r="M399" s="213">
        <v>0</v>
      </c>
      <c r="N399" s="210"/>
      <c r="O399" s="213"/>
      <c r="P399" s="246"/>
      <c r="Q399" s="81">
        <v>2</v>
      </c>
      <c r="R399" s="82" t="s">
        <v>583</v>
      </c>
      <c r="S399" s="83" t="s">
        <v>157</v>
      </c>
      <c r="T399" s="84" t="s">
        <v>119</v>
      </c>
      <c r="U399" s="84" t="s">
        <v>120</v>
      </c>
      <c r="V399" s="85" t="s">
        <v>161</v>
      </c>
      <c r="W399" s="84" t="s">
        <v>127</v>
      </c>
      <c r="X399" s="84" t="s">
        <v>122</v>
      </c>
      <c r="Y399" s="84" t="s">
        <v>123</v>
      </c>
      <c r="Z399" s="84"/>
      <c r="AA399" s="84"/>
      <c r="AB399" s="84"/>
      <c r="AC399" s="84"/>
      <c r="AD399" s="86">
        <v>0.216</v>
      </c>
      <c r="AE399" s="87" t="s">
        <v>163</v>
      </c>
      <c r="AF399" s="88">
        <v>0.216</v>
      </c>
      <c r="AG399" s="87" t="s">
        <v>180</v>
      </c>
      <c r="AH399" s="88">
        <v>0.8</v>
      </c>
      <c r="AI399" s="47" t="s">
        <v>181</v>
      </c>
      <c r="AJ399" s="89" t="s">
        <v>131</v>
      </c>
      <c r="AK399" s="205"/>
      <c r="AL399" s="205"/>
      <c r="AM399" s="241"/>
    </row>
    <row r="400" spans="1:39" ht="57.75" customHeight="1" x14ac:dyDescent="0.25">
      <c r="A400" s="243"/>
      <c r="B400" s="228"/>
      <c r="C400" s="204"/>
      <c r="D400" s="204"/>
      <c r="E400" s="252"/>
      <c r="F400" s="204"/>
      <c r="G400" s="204"/>
      <c r="H400" s="204"/>
      <c r="I400" s="207"/>
      <c r="J400" s="210"/>
      <c r="K400" s="213"/>
      <c r="L400" s="216"/>
      <c r="M400" s="213">
        <v>0</v>
      </c>
      <c r="N400" s="210"/>
      <c r="O400" s="213"/>
      <c r="P400" s="246"/>
      <c r="Q400" s="81">
        <v>3</v>
      </c>
      <c r="R400" s="144"/>
      <c r="S400" s="83" t="s">
        <v>159</v>
      </c>
      <c r="T400" s="84"/>
      <c r="U400" s="84"/>
      <c r="V400" s="85" t="s">
        <v>159</v>
      </c>
      <c r="W400" s="84"/>
      <c r="X400" s="84"/>
      <c r="Y400" s="84"/>
      <c r="Z400" s="84"/>
      <c r="AA400" s="84"/>
      <c r="AB400" s="84"/>
      <c r="AC400" s="84"/>
      <c r="AD400" s="86" t="s">
        <v>159</v>
      </c>
      <c r="AE400" s="87" t="s">
        <v>159</v>
      </c>
      <c r="AF400" s="88" t="s">
        <v>159</v>
      </c>
      <c r="AG400" s="87" t="s">
        <v>159</v>
      </c>
      <c r="AH400" s="88" t="s">
        <v>159</v>
      </c>
      <c r="AI400" s="47" t="s">
        <v>159</v>
      </c>
      <c r="AJ400" s="89"/>
      <c r="AK400" s="90"/>
      <c r="AL400" s="90"/>
      <c r="AM400" s="91"/>
    </row>
    <row r="401" spans="1:39" ht="57.75" customHeight="1" x14ac:dyDescent="0.25">
      <c r="A401" s="243"/>
      <c r="B401" s="228"/>
      <c r="C401" s="204"/>
      <c r="D401" s="204"/>
      <c r="E401" s="252"/>
      <c r="F401" s="204"/>
      <c r="G401" s="204"/>
      <c r="H401" s="204"/>
      <c r="I401" s="207"/>
      <c r="J401" s="210"/>
      <c r="K401" s="213"/>
      <c r="L401" s="216"/>
      <c r="M401" s="213">
        <v>0</v>
      </c>
      <c r="N401" s="210"/>
      <c r="O401" s="213"/>
      <c r="P401" s="246"/>
      <c r="Q401" s="81">
        <v>4</v>
      </c>
      <c r="R401" s="82"/>
      <c r="S401" s="83" t="s">
        <v>159</v>
      </c>
      <c r="T401" s="84"/>
      <c r="U401" s="84"/>
      <c r="V401" s="85" t="s">
        <v>159</v>
      </c>
      <c r="W401" s="84"/>
      <c r="X401" s="84"/>
      <c r="Y401" s="84"/>
      <c r="Z401" s="84"/>
      <c r="AA401" s="84"/>
      <c r="AB401" s="84"/>
      <c r="AC401" s="84"/>
      <c r="AD401" s="86" t="s">
        <v>159</v>
      </c>
      <c r="AE401" s="87" t="s">
        <v>159</v>
      </c>
      <c r="AF401" s="88" t="s">
        <v>159</v>
      </c>
      <c r="AG401" s="87" t="s">
        <v>159</v>
      </c>
      <c r="AH401" s="88" t="s">
        <v>159</v>
      </c>
      <c r="AI401" s="47" t="s">
        <v>159</v>
      </c>
      <c r="AJ401" s="89"/>
      <c r="AK401" s="90"/>
      <c r="AL401" s="90"/>
      <c r="AM401" s="91"/>
    </row>
    <row r="402" spans="1:39" ht="57.75" customHeight="1" x14ac:dyDescent="0.25">
      <c r="A402" s="243"/>
      <c r="B402" s="228"/>
      <c r="C402" s="204"/>
      <c r="D402" s="204"/>
      <c r="E402" s="252"/>
      <c r="F402" s="204"/>
      <c r="G402" s="204"/>
      <c r="H402" s="204"/>
      <c r="I402" s="207"/>
      <c r="J402" s="210"/>
      <c r="K402" s="213"/>
      <c r="L402" s="216"/>
      <c r="M402" s="213">
        <v>0</v>
      </c>
      <c r="N402" s="210"/>
      <c r="O402" s="213"/>
      <c r="P402" s="246"/>
      <c r="Q402" s="81">
        <v>5</v>
      </c>
      <c r="R402" s="82"/>
      <c r="S402" s="83" t="s">
        <v>159</v>
      </c>
      <c r="T402" s="84"/>
      <c r="U402" s="84"/>
      <c r="V402" s="85" t="s">
        <v>159</v>
      </c>
      <c r="W402" s="84"/>
      <c r="X402" s="84"/>
      <c r="Y402" s="84"/>
      <c r="Z402" s="84"/>
      <c r="AA402" s="84"/>
      <c r="AB402" s="84"/>
      <c r="AC402" s="84"/>
      <c r="AD402" s="86" t="s">
        <v>159</v>
      </c>
      <c r="AE402" s="87" t="s">
        <v>159</v>
      </c>
      <c r="AF402" s="88" t="s">
        <v>159</v>
      </c>
      <c r="AG402" s="87" t="s">
        <v>159</v>
      </c>
      <c r="AH402" s="88" t="s">
        <v>159</v>
      </c>
      <c r="AI402" s="47" t="s">
        <v>159</v>
      </c>
      <c r="AJ402" s="89"/>
      <c r="AK402" s="90"/>
      <c r="AL402" s="90"/>
      <c r="AM402" s="91"/>
    </row>
    <row r="403" spans="1:39" ht="57.75" customHeight="1" thickBot="1" x14ac:dyDescent="0.3">
      <c r="A403" s="244"/>
      <c r="B403" s="233"/>
      <c r="C403" s="235"/>
      <c r="D403" s="235"/>
      <c r="E403" s="253"/>
      <c r="F403" s="235"/>
      <c r="G403" s="235"/>
      <c r="H403" s="235"/>
      <c r="I403" s="237"/>
      <c r="J403" s="238"/>
      <c r="K403" s="234"/>
      <c r="L403" s="239"/>
      <c r="M403" s="234">
        <v>0</v>
      </c>
      <c r="N403" s="238"/>
      <c r="O403" s="234"/>
      <c r="P403" s="249"/>
      <c r="Q403" s="107">
        <v>6</v>
      </c>
      <c r="R403" s="145"/>
      <c r="S403" s="146" t="s">
        <v>159</v>
      </c>
      <c r="T403" s="147"/>
      <c r="U403" s="147"/>
      <c r="V403" s="148" t="s">
        <v>159</v>
      </c>
      <c r="W403" s="147"/>
      <c r="X403" s="147"/>
      <c r="Y403" s="147"/>
      <c r="Z403" s="147"/>
      <c r="AA403" s="147"/>
      <c r="AB403" s="147"/>
      <c r="AC403" s="147"/>
      <c r="AD403" s="149" t="s">
        <v>159</v>
      </c>
      <c r="AE403" s="150" t="s">
        <v>159</v>
      </c>
      <c r="AF403" s="148" t="s">
        <v>159</v>
      </c>
      <c r="AG403" s="150" t="s">
        <v>159</v>
      </c>
      <c r="AH403" s="148" t="s">
        <v>159</v>
      </c>
      <c r="AI403" s="151" t="s">
        <v>159</v>
      </c>
      <c r="AJ403" s="147"/>
      <c r="AK403" s="152"/>
      <c r="AL403" s="152"/>
      <c r="AM403" s="154"/>
    </row>
    <row r="404" spans="1:39" ht="49.5" customHeight="1" x14ac:dyDescent="0.25">
      <c r="A404" s="377" t="s">
        <v>287</v>
      </c>
      <c r="B404" s="378"/>
      <c r="C404" s="378"/>
      <c r="D404" s="378"/>
      <c r="E404" s="378"/>
      <c r="F404" s="378"/>
      <c r="G404" s="378"/>
      <c r="H404" s="378"/>
      <c r="I404" s="378"/>
      <c r="J404" s="378"/>
      <c r="K404" s="378"/>
      <c r="L404" s="378"/>
      <c r="M404" s="378"/>
      <c r="N404" s="378"/>
      <c r="O404" s="378"/>
      <c r="P404" s="378"/>
      <c r="Q404" s="378"/>
      <c r="R404" s="378"/>
      <c r="S404" s="378"/>
      <c r="T404" s="378"/>
      <c r="U404" s="378"/>
      <c r="V404" s="378"/>
      <c r="W404" s="378"/>
      <c r="X404" s="378"/>
      <c r="Y404" s="378"/>
      <c r="Z404" s="378"/>
      <c r="AA404" s="378"/>
      <c r="AB404" s="378"/>
      <c r="AC404" s="378"/>
      <c r="AD404" s="378"/>
      <c r="AE404" s="378"/>
      <c r="AF404" s="378"/>
      <c r="AG404" s="378"/>
      <c r="AH404" s="378"/>
      <c r="AI404" s="378"/>
      <c r="AJ404" s="378"/>
      <c r="AK404" s="378"/>
      <c r="AL404" s="378"/>
      <c r="AM404" s="379"/>
    </row>
    <row r="405" spans="1:39" ht="31.5" thickBot="1" x14ac:dyDescent="0.3">
      <c r="A405" s="163" t="s">
        <v>154</v>
      </c>
      <c r="B405" s="164"/>
      <c r="C405" s="164"/>
      <c r="D405" s="164"/>
      <c r="E405" s="164"/>
      <c r="F405" s="164"/>
      <c r="G405" s="164"/>
      <c r="H405" s="164"/>
      <c r="I405" s="164"/>
      <c r="J405" s="164"/>
      <c r="K405" s="164"/>
      <c r="L405" s="164"/>
      <c r="M405" s="164"/>
      <c r="N405" s="164"/>
      <c r="O405" s="164"/>
      <c r="P405" s="164"/>
      <c r="Q405" s="165"/>
      <c r="R405" s="164"/>
      <c r="S405" s="164"/>
      <c r="T405" s="164"/>
      <c r="U405" s="164"/>
      <c r="V405" s="164"/>
      <c r="W405" s="164"/>
      <c r="X405" s="164"/>
      <c r="Y405" s="164"/>
      <c r="Z405" s="164"/>
      <c r="AA405" s="164"/>
      <c r="AB405" s="164"/>
      <c r="AC405" s="164"/>
      <c r="AD405" s="164"/>
      <c r="AE405" s="164"/>
      <c r="AF405" s="164"/>
      <c r="AG405" s="164"/>
      <c r="AH405" s="164"/>
      <c r="AI405" s="164"/>
      <c r="AJ405" s="164"/>
      <c r="AK405" s="164"/>
      <c r="AL405" s="166"/>
      <c r="AM405" s="167"/>
    </row>
  </sheetData>
  <dataConsolidate/>
  <mergeCells count="1052">
    <mergeCell ref="E362:E367"/>
    <mergeCell ref="F362:F367"/>
    <mergeCell ref="D362:D367"/>
    <mergeCell ref="M296:M301"/>
    <mergeCell ref="N296:N301"/>
    <mergeCell ref="O296:O301"/>
    <mergeCell ref="P296:P301"/>
    <mergeCell ref="B290:B295"/>
    <mergeCell ref="C290:C295"/>
    <mergeCell ref="D290:D295"/>
    <mergeCell ref="E290:E295"/>
    <mergeCell ref="F290:F295"/>
    <mergeCell ref="G290:G295"/>
    <mergeCell ref="H290:H295"/>
    <mergeCell ref="I290:I295"/>
    <mergeCell ref="J290:J295"/>
    <mergeCell ref="K290:K295"/>
    <mergeCell ref="L290:L295"/>
    <mergeCell ref="M290:M295"/>
    <mergeCell ref="N290:N295"/>
    <mergeCell ref="O290:O295"/>
    <mergeCell ref="P290:P295"/>
    <mergeCell ref="B218:B223"/>
    <mergeCell ref="C218:C223"/>
    <mergeCell ref="D218:D223"/>
    <mergeCell ref="E218:E223"/>
    <mergeCell ref="F218:F223"/>
    <mergeCell ref="G218:G223"/>
    <mergeCell ref="H218:H223"/>
    <mergeCell ref="I218:I223"/>
    <mergeCell ref="J218:J223"/>
    <mergeCell ref="K218:K223"/>
    <mergeCell ref="L218:L223"/>
    <mergeCell ref="M218:M223"/>
    <mergeCell ref="N218:N223"/>
    <mergeCell ref="O218:O223"/>
    <mergeCell ref="P218:P223"/>
    <mergeCell ref="B278:B283"/>
    <mergeCell ref="C278:C283"/>
    <mergeCell ref="D278:D283"/>
    <mergeCell ref="E278:E283"/>
    <mergeCell ref="F278:F283"/>
    <mergeCell ref="G278:G283"/>
    <mergeCell ref="H278:H283"/>
    <mergeCell ref="I278:I283"/>
    <mergeCell ref="J278:J283"/>
    <mergeCell ref="K278:K283"/>
    <mergeCell ref="L278:L283"/>
    <mergeCell ref="M278:M283"/>
    <mergeCell ref="N278:N283"/>
    <mergeCell ref="O278:O283"/>
    <mergeCell ref="P278:P283"/>
    <mergeCell ref="L230:L235"/>
    <mergeCell ref="M230:M235"/>
    <mergeCell ref="P104:P109"/>
    <mergeCell ref="I110:I115"/>
    <mergeCell ref="J110:J115"/>
    <mergeCell ref="K110:K115"/>
    <mergeCell ref="L110:L115"/>
    <mergeCell ref="M110:M115"/>
    <mergeCell ref="N110:N115"/>
    <mergeCell ref="O110:O115"/>
    <mergeCell ref="P110:P115"/>
    <mergeCell ref="E116:E121"/>
    <mergeCell ref="F116:F121"/>
    <mergeCell ref="G116:G121"/>
    <mergeCell ref="A404:AM404"/>
    <mergeCell ref="A308:A313"/>
    <mergeCell ref="I308:I313"/>
    <mergeCell ref="J308:J313"/>
    <mergeCell ref="H320:H325"/>
    <mergeCell ref="I320:I325"/>
    <mergeCell ref="J320:J325"/>
    <mergeCell ref="K308:K313"/>
    <mergeCell ref="L308:L313"/>
    <mergeCell ref="M308:M313"/>
    <mergeCell ref="N308:N313"/>
    <mergeCell ref="O308:O313"/>
    <mergeCell ref="P308:P313"/>
    <mergeCell ref="B314:B319"/>
    <mergeCell ref="C314:C319"/>
    <mergeCell ref="D314:D319"/>
    <mergeCell ref="E314:E319"/>
    <mergeCell ref="H116:H121"/>
    <mergeCell ref="I116:I121"/>
    <mergeCell ref="J116:J121"/>
    <mergeCell ref="E122:E127"/>
    <mergeCell ref="F122:F127"/>
    <mergeCell ref="P116:P121"/>
    <mergeCell ref="K116:K121"/>
    <mergeCell ref="L116:L121"/>
    <mergeCell ref="M116:M121"/>
    <mergeCell ref="N116:N121"/>
    <mergeCell ref="O116:O121"/>
    <mergeCell ref="M122:M127"/>
    <mergeCell ref="N122:N127"/>
    <mergeCell ref="O122:O127"/>
    <mergeCell ref="P122:P127"/>
    <mergeCell ref="H122:H127"/>
    <mergeCell ref="I122:I127"/>
    <mergeCell ref="J122:J127"/>
    <mergeCell ref="K122:K127"/>
    <mergeCell ref="L122:L127"/>
    <mergeCell ref="B98:B103"/>
    <mergeCell ref="B104:B109"/>
    <mergeCell ref="B110:B115"/>
    <mergeCell ref="B116:B121"/>
    <mergeCell ref="B122:B127"/>
    <mergeCell ref="B128:B133"/>
    <mergeCell ref="N98:N103"/>
    <mergeCell ref="O98:O103"/>
    <mergeCell ref="P98:P103"/>
    <mergeCell ref="C104:C109"/>
    <mergeCell ref="D104:D109"/>
    <mergeCell ref="E104:E109"/>
    <mergeCell ref="F104:F109"/>
    <mergeCell ref="G104:G109"/>
    <mergeCell ref="H104:H109"/>
    <mergeCell ref="H98:H103"/>
    <mergeCell ref="I98:I103"/>
    <mergeCell ref="J98:J103"/>
    <mergeCell ref="K98:K103"/>
    <mergeCell ref="L98:L103"/>
    <mergeCell ref="M98:M103"/>
    <mergeCell ref="C128:C133"/>
    <mergeCell ref="D128:D133"/>
    <mergeCell ref="E128:E133"/>
    <mergeCell ref="F128:F133"/>
    <mergeCell ref="C122:C127"/>
    <mergeCell ref="D122:D127"/>
    <mergeCell ref="G122:G127"/>
    <mergeCell ref="G128:G133"/>
    <mergeCell ref="H110:H115"/>
    <mergeCell ref="I104:I109"/>
    <mergeCell ref="J104:J109"/>
    <mergeCell ref="N128:N133"/>
    <mergeCell ref="O128:O133"/>
    <mergeCell ref="P128:P133"/>
    <mergeCell ref="K92:K97"/>
    <mergeCell ref="L92:L97"/>
    <mergeCell ref="M92:M97"/>
    <mergeCell ref="N92:N97"/>
    <mergeCell ref="O92:O97"/>
    <mergeCell ref="P92:P97"/>
    <mergeCell ref="H128:H133"/>
    <mergeCell ref="I128:I133"/>
    <mergeCell ref="J128:J133"/>
    <mergeCell ref="K128:K133"/>
    <mergeCell ref="L128:L133"/>
    <mergeCell ref="M128:M133"/>
    <mergeCell ref="C98:C103"/>
    <mergeCell ref="D98:D103"/>
    <mergeCell ref="E98:E103"/>
    <mergeCell ref="F98:F103"/>
    <mergeCell ref="G98:G103"/>
    <mergeCell ref="K104:K109"/>
    <mergeCell ref="L104:L109"/>
    <mergeCell ref="M104:M109"/>
    <mergeCell ref="C116:C121"/>
    <mergeCell ref="D116:D121"/>
    <mergeCell ref="C110:C115"/>
    <mergeCell ref="D110:D115"/>
    <mergeCell ref="E110:E115"/>
    <mergeCell ref="F110:F115"/>
    <mergeCell ref="G110:G115"/>
    <mergeCell ref="N104:N109"/>
    <mergeCell ref="O104:O109"/>
    <mergeCell ref="C86:C91"/>
    <mergeCell ref="D86:D91"/>
    <mergeCell ref="E86:E91"/>
    <mergeCell ref="F86:F91"/>
    <mergeCell ref="G86:G91"/>
    <mergeCell ref="H86:H91"/>
    <mergeCell ref="I86:I91"/>
    <mergeCell ref="I80:I85"/>
    <mergeCell ref="J80:J85"/>
    <mergeCell ref="K80:K85"/>
    <mergeCell ref="L80:L85"/>
    <mergeCell ref="M80:M85"/>
    <mergeCell ref="N80:N85"/>
    <mergeCell ref="B86:B91"/>
    <mergeCell ref="P86:P91"/>
    <mergeCell ref="C92:C97"/>
    <mergeCell ref="D92:D97"/>
    <mergeCell ref="E92:E97"/>
    <mergeCell ref="F92:F97"/>
    <mergeCell ref="G92:G97"/>
    <mergeCell ref="H92:H97"/>
    <mergeCell ref="I92:I97"/>
    <mergeCell ref="J92:J97"/>
    <mergeCell ref="J86:J91"/>
    <mergeCell ref="K86:K91"/>
    <mergeCell ref="L86:L91"/>
    <mergeCell ref="M86:M91"/>
    <mergeCell ref="N86:N91"/>
    <mergeCell ref="O86:O91"/>
    <mergeCell ref="B92:B97"/>
    <mergeCell ref="N74:N79"/>
    <mergeCell ref="O74:O79"/>
    <mergeCell ref="P74:P79"/>
    <mergeCell ref="C80:C85"/>
    <mergeCell ref="D80:D85"/>
    <mergeCell ref="E80:E85"/>
    <mergeCell ref="F80:F85"/>
    <mergeCell ref="G80:G85"/>
    <mergeCell ref="H80:H85"/>
    <mergeCell ref="H74:H79"/>
    <mergeCell ref="I74:I79"/>
    <mergeCell ref="J74:J79"/>
    <mergeCell ref="K74:K79"/>
    <mergeCell ref="L74:L79"/>
    <mergeCell ref="M74:M79"/>
    <mergeCell ref="C74:C79"/>
    <mergeCell ref="D74:D79"/>
    <mergeCell ref="E74:E79"/>
    <mergeCell ref="F74:F79"/>
    <mergeCell ref="G74:G79"/>
    <mergeCell ref="B74:B79"/>
    <mergeCell ref="B80:B85"/>
    <mergeCell ref="O80:O85"/>
    <mergeCell ref="P80:P85"/>
    <mergeCell ref="P68:P73"/>
    <mergeCell ref="J68:J73"/>
    <mergeCell ref="K68:K73"/>
    <mergeCell ref="L68:L73"/>
    <mergeCell ref="M68:M73"/>
    <mergeCell ref="N68:N73"/>
    <mergeCell ref="O68:O73"/>
    <mergeCell ref="B62:B67"/>
    <mergeCell ref="O62:O67"/>
    <mergeCell ref="P62:P67"/>
    <mergeCell ref="C68:C73"/>
    <mergeCell ref="D68:D73"/>
    <mergeCell ref="E68:E73"/>
    <mergeCell ref="F68:F73"/>
    <mergeCell ref="G68:G73"/>
    <mergeCell ref="H68:H73"/>
    <mergeCell ref="I68:I73"/>
    <mergeCell ref="I62:I67"/>
    <mergeCell ref="J62:J67"/>
    <mergeCell ref="K62:K67"/>
    <mergeCell ref="L62:L67"/>
    <mergeCell ref="M62:M67"/>
    <mergeCell ref="N62:N67"/>
    <mergeCell ref="B68:B73"/>
    <mergeCell ref="C62:C67"/>
    <mergeCell ref="D62:D67"/>
    <mergeCell ref="E62:E67"/>
    <mergeCell ref="F62:F67"/>
    <mergeCell ref="A56:A79"/>
    <mergeCell ref="G62:G67"/>
    <mergeCell ref="H62:H67"/>
    <mergeCell ref="H56:H61"/>
    <mergeCell ref="I56:I61"/>
    <mergeCell ref="J56:J61"/>
    <mergeCell ref="K56:K61"/>
    <mergeCell ref="L56:L61"/>
    <mergeCell ref="M56:M61"/>
    <mergeCell ref="C56:C61"/>
    <mergeCell ref="D56:D61"/>
    <mergeCell ref="E56:E61"/>
    <mergeCell ref="F56:F61"/>
    <mergeCell ref="G56:G61"/>
    <mergeCell ref="B56:B61"/>
    <mergeCell ref="O38:O43"/>
    <mergeCell ref="P38:P43"/>
    <mergeCell ref="I50:I55"/>
    <mergeCell ref="J50:J55"/>
    <mergeCell ref="K50:K55"/>
    <mergeCell ref="L50:L55"/>
    <mergeCell ref="M50:M55"/>
    <mergeCell ref="N50:N55"/>
    <mergeCell ref="O50:O55"/>
    <mergeCell ref="P50:P55"/>
    <mergeCell ref="I38:I43"/>
    <mergeCell ref="J38:J43"/>
    <mergeCell ref="K38:K43"/>
    <mergeCell ref="L38:L43"/>
    <mergeCell ref="M38:M43"/>
    <mergeCell ref="N38:N43"/>
    <mergeCell ref="N56:N61"/>
    <mergeCell ref="B44:B49"/>
    <mergeCell ref="C44:C49"/>
    <mergeCell ref="D44:D49"/>
    <mergeCell ref="E44:E49"/>
    <mergeCell ref="F44:F49"/>
    <mergeCell ref="G44:G49"/>
    <mergeCell ref="H44:H49"/>
    <mergeCell ref="I44:I49"/>
    <mergeCell ref="J44:J49"/>
    <mergeCell ref="K44:K49"/>
    <mergeCell ref="L44:L49"/>
    <mergeCell ref="M44:M49"/>
    <mergeCell ref="B38:B43"/>
    <mergeCell ref="A38:A55"/>
    <mergeCell ref="D50:D55"/>
    <mergeCell ref="E50:E55"/>
    <mergeCell ref="F50:F55"/>
    <mergeCell ref="G50:G55"/>
    <mergeCell ref="H38:H43"/>
    <mergeCell ref="H50:H55"/>
    <mergeCell ref="C38:C43"/>
    <mergeCell ref="D38:D43"/>
    <mergeCell ref="E38:E43"/>
    <mergeCell ref="F38:F43"/>
    <mergeCell ref="G38:G43"/>
    <mergeCell ref="C50:C55"/>
    <mergeCell ref="B50:B55"/>
    <mergeCell ref="O44:O49"/>
    <mergeCell ref="P44:P49"/>
    <mergeCell ref="C26:C31"/>
    <mergeCell ref="D26:D31"/>
    <mergeCell ref="E26:E31"/>
    <mergeCell ref="F26:F31"/>
    <mergeCell ref="G26:G31"/>
    <mergeCell ref="H26:H31"/>
    <mergeCell ref="I26:I31"/>
    <mergeCell ref="I20:I25"/>
    <mergeCell ref="J20:J25"/>
    <mergeCell ref="K20:K25"/>
    <mergeCell ref="L20:L25"/>
    <mergeCell ref="M20:M25"/>
    <mergeCell ref="N20:N25"/>
    <mergeCell ref="P26:P31"/>
    <mergeCell ref="P56:P61"/>
    <mergeCell ref="N44:N49"/>
    <mergeCell ref="O56:O61"/>
    <mergeCell ref="Q26:Q27"/>
    <mergeCell ref="C32:C37"/>
    <mergeCell ref="D32:D37"/>
    <mergeCell ref="E32:E37"/>
    <mergeCell ref="F32:F37"/>
    <mergeCell ref="G32:G37"/>
    <mergeCell ref="H32:H37"/>
    <mergeCell ref="I32:I37"/>
    <mergeCell ref="J26:J31"/>
    <mergeCell ref="K26:K31"/>
    <mergeCell ref="L26:L31"/>
    <mergeCell ref="M26:M31"/>
    <mergeCell ref="N26:N31"/>
    <mergeCell ref="O26:O31"/>
    <mergeCell ref="C14:C19"/>
    <mergeCell ref="D14:D19"/>
    <mergeCell ref="E14:E19"/>
    <mergeCell ref="F14:F19"/>
    <mergeCell ref="G14:G19"/>
    <mergeCell ref="P32:P37"/>
    <mergeCell ref="J32:J37"/>
    <mergeCell ref="K32:K37"/>
    <mergeCell ref="L32:L37"/>
    <mergeCell ref="M32:M37"/>
    <mergeCell ref="N32:N37"/>
    <mergeCell ref="O32:O37"/>
    <mergeCell ref="J8:J13"/>
    <mergeCell ref="K8:K13"/>
    <mergeCell ref="L8:L13"/>
    <mergeCell ref="N14:N19"/>
    <mergeCell ref="O14:O19"/>
    <mergeCell ref="P14:P19"/>
    <mergeCell ref="C20:C25"/>
    <mergeCell ref="D20:D25"/>
    <mergeCell ref="E20:E25"/>
    <mergeCell ref="F20:F25"/>
    <mergeCell ref="G20:G25"/>
    <mergeCell ref="H20:H25"/>
    <mergeCell ref="H14:H19"/>
    <mergeCell ref="I14:I19"/>
    <mergeCell ref="J14:J19"/>
    <mergeCell ref="K14:K19"/>
    <mergeCell ref="L14:L19"/>
    <mergeCell ref="M14:M19"/>
    <mergeCell ref="O20:O25"/>
    <mergeCell ref="P20:P25"/>
    <mergeCell ref="Q4:AC4"/>
    <mergeCell ref="AD4:AJ4"/>
    <mergeCell ref="AL5:AL7"/>
    <mergeCell ref="AM5:AM7"/>
    <mergeCell ref="T6:V6"/>
    <mergeCell ref="W6:Y6"/>
    <mergeCell ref="Z6:AC6"/>
    <mergeCell ref="C8:C13"/>
    <mergeCell ref="D8:D13"/>
    <mergeCell ref="E8:E13"/>
    <mergeCell ref="F8:F13"/>
    <mergeCell ref="AF5:AF7"/>
    <mergeCell ref="AG5:AG7"/>
    <mergeCell ref="AH5:AH7"/>
    <mergeCell ref="AI5:AI7"/>
    <mergeCell ref="AJ5:AJ7"/>
    <mergeCell ref="AK5:AK7"/>
    <mergeCell ref="Q5:Q7"/>
    <mergeCell ref="R5:R7"/>
    <mergeCell ref="S5:S7"/>
    <mergeCell ref="T5:AC5"/>
    <mergeCell ref="AD5:AD7"/>
    <mergeCell ref="AE5:AE7"/>
    <mergeCell ref="K5:K7"/>
    <mergeCell ref="L5:L7"/>
    <mergeCell ref="M8:M13"/>
    <mergeCell ref="N8:N13"/>
    <mergeCell ref="O8:O13"/>
    <mergeCell ref="P8:P13"/>
    <mergeCell ref="G8:G13"/>
    <mergeCell ref="H8:H13"/>
    <mergeCell ref="I8:I13"/>
    <mergeCell ref="A80:A103"/>
    <mergeCell ref="A104:A115"/>
    <mergeCell ref="A116:A133"/>
    <mergeCell ref="B134:B139"/>
    <mergeCell ref="C134:C139"/>
    <mergeCell ref="D134:D139"/>
    <mergeCell ref="A1:AM2"/>
    <mergeCell ref="B5:B7"/>
    <mergeCell ref="B8:B13"/>
    <mergeCell ref="B14:B19"/>
    <mergeCell ref="B20:B25"/>
    <mergeCell ref="B26:B31"/>
    <mergeCell ref="B32:B37"/>
    <mergeCell ref="A8:A37"/>
    <mergeCell ref="M5:M7"/>
    <mergeCell ref="N5:N7"/>
    <mergeCell ref="O5:O7"/>
    <mergeCell ref="P5:P7"/>
    <mergeCell ref="AK4:AM4"/>
    <mergeCell ref="A5:A7"/>
    <mergeCell ref="C5:C7"/>
    <mergeCell ref="D5:D7"/>
    <mergeCell ref="E5:E7"/>
    <mergeCell ref="F5:F7"/>
    <mergeCell ref="G5:G7"/>
    <mergeCell ref="H5:H7"/>
    <mergeCell ref="I5:I7"/>
    <mergeCell ref="J5:J7"/>
    <mergeCell ref="N134:N139"/>
    <mergeCell ref="O134:O139"/>
    <mergeCell ref="A4:I4"/>
    <mergeCell ref="J4:P4"/>
    <mergeCell ref="B140:B145"/>
    <mergeCell ref="C140:C145"/>
    <mergeCell ref="D140:D145"/>
    <mergeCell ref="E140:E145"/>
    <mergeCell ref="F140:F145"/>
    <mergeCell ref="G140:G145"/>
    <mergeCell ref="H140:H145"/>
    <mergeCell ref="I140:I145"/>
    <mergeCell ref="J140:J145"/>
    <mergeCell ref="K140:K145"/>
    <mergeCell ref="L140:L145"/>
    <mergeCell ref="M140:M145"/>
    <mergeCell ref="N140:N145"/>
    <mergeCell ref="O140:O145"/>
    <mergeCell ref="E134:E139"/>
    <mergeCell ref="F134:F139"/>
    <mergeCell ref="G134:G139"/>
    <mergeCell ref="H134:H139"/>
    <mergeCell ref="I134:I139"/>
    <mergeCell ref="J134:J139"/>
    <mergeCell ref="K134:K139"/>
    <mergeCell ref="L134:L139"/>
    <mergeCell ref="M134:M139"/>
    <mergeCell ref="J146:J151"/>
    <mergeCell ref="K146:K151"/>
    <mergeCell ref="L146:L151"/>
    <mergeCell ref="M146:M151"/>
    <mergeCell ref="N146:N151"/>
    <mergeCell ref="O146:O151"/>
    <mergeCell ref="B152:B157"/>
    <mergeCell ref="C152:C157"/>
    <mergeCell ref="D152:D157"/>
    <mergeCell ref="E152:E157"/>
    <mergeCell ref="F152:F157"/>
    <mergeCell ref="G152:G157"/>
    <mergeCell ref="H152:H157"/>
    <mergeCell ref="I152:I157"/>
    <mergeCell ref="J152:J157"/>
    <mergeCell ref="K152:K157"/>
    <mergeCell ref="L152:L157"/>
    <mergeCell ref="M152:M157"/>
    <mergeCell ref="N152:N157"/>
    <mergeCell ref="O152:O157"/>
    <mergeCell ref="B146:B151"/>
    <mergeCell ref="C146:C151"/>
    <mergeCell ref="D146:D151"/>
    <mergeCell ref="E146:E151"/>
    <mergeCell ref="F146:F151"/>
    <mergeCell ref="G146:G151"/>
    <mergeCell ref="H146:H151"/>
    <mergeCell ref="I146:I151"/>
    <mergeCell ref="J158:J163"/>
    <mergeCell ref="K158:K163"/>
    <mergeCell ref="L158:L163"/>
    <mergeCell ref="M158:M163"/>
    <mergeCell ref="N158:N163"/>
    <mergeCell ref="O158:O163"/>
    <mergeCell ref="B164:B169"/>
    <mergeCell ref="C164:C169"/>
    <mergeCell ref="D164:D169"/>
    <mergeCell ref="E164:E169"/>
    <mergeCell ref="F164:F169"/>
    <mergeCell ref="G164:G169"/>
    <mergeCell ref="H164:H169"/>
    <mergeCell ref="I164:I169"/>
    <mergeCell ref="J164:J169"/>
    <mergeCell ref="K164:K169"/>
    <mergeCell ref="L164:L169"/>
    <mergeCell ref="M164:M169"/>
    <mergeCell ref="N164:N169"/>
    <mergeCell ref="O164:O169"/>
    <mergeCell ref="B158:B163"/>
    <mergeCell ref="C158:C163"/>
    <mergeCell ref="D158:D163"/>
    <mergeCell ref="E158:E163"/>
    <mergeCell ref="F158:F163"/>
    <mergeCell ref="G158:G163"/>
    <mergeCell ref="H158:H163"/>
    <mergeCell ref="I158:I163"/>
    <mergeCell ref="J170:J175"/>
    <mergeCell ref="K170:K175"/>
    <mergeCell ref="L170:L175"/>
    <mergeCell ref="M170:M175"/>
    <mergeCell ref="N170:N175"/>
    <mergeCell ref="O170:O175"/>
    <mergeCell ref="B170:B175"/>
    <mergeCell ref="C170:C175"/>
    <mergeCell ref="D170:D175"/>
    <mergeCell ref="E170:E175"/>
    <mergeCell ref="F170:F175"/>
    <mergeCell ref="G170:G175"/>
    <mergeCell ref="H170:H175"/>
    <mergeCell ref="I170:I175"/>
    <mergeCell ref="L176:L181"/>
    <mergeCell ref="M176:M181"/>
    <mergeCell ref="N176:N181"/>
    <mergeCell ref="O176:O181"/>
    <mergeCell ref="C182:C187"/>
    <mergeCell ref="D182:D187"/>
    <mergeCell ref="E182:E187"/>
    <mergeCell ref="F182:F187"/>
    <mergeCell ref="G182:G187"/>
    <mergeCell ref="H182:H187"/>
    <mergeCell ref="I182:I187"/>
    <mergeCell ref="J182:J187"/>
    <mergeCell ref="K182:K187"/>
    <mergeCell ref="L182:L187"/>
    <mergeCell ref="M182:M187"/>
    <mergeCell ref="N182:N187"/>
    <mergeCell ref="O182:O187"/>
    <mergeCell ref="B176:B181"/>
    <mergeCell ref="C176:C181"/>
    <mergeCell ref="D176:D181"/>
    <mergeCell ref="E176:E181"/>
    <mergeCell ref="F176:F181"/>
    <mergeCell ref="G176:G181"/>
    <mergeCell ref="H176:H181"/>
    <mergeCell ref="I176:I181"/>
    <mergeCell ref="N194:N199"/>
    <mergeCell ref="O194:O199"/>
    <mergeCell ref="P194:P199"/>
    <mergeCell ref="P182:P187"/>
    <mergeCell ref="A134:A187"/>
    <mergeCell ref="B188:B193"/>
    <mergeCell ref="C188:C193"/>
    <mergeCell ref="D188:D193"/>
    <mergeCell ref="E188:E193"/>
    <mergeCell ref="F188:F193"/>
    <mergeCell ref="G188:G193"/>
    <mergeCell ref="H188:H193"/>
    <mergeCell ref="I188:I193"/>
    <mergeCell ref="J188:J193"/>
    <mergeCell ref="K188:K193"/>
    <mergeCell ref="L188:L193"/>
    <mergeCell ref="M188:M193"/>
    <mergeCell ref="N188:N193"/>
    <mergeCell ref="O188:O193"/>
    <mergeCell ref="P188:P193"/>
    <mergeCell ref="A188:A199"/>
    <mergeCell ref="P134:P139"/>
    <mergeCell ref="P140:P145"/>
    <mergeCell ref="P146:P151"/>
    <mergeCell ref="P152:P157"/>
    <mergeCell ref="P158:P163"/>
    <mergeCell ref="P164:P169"/>
    <mergeCell ref="P170:P175"/>
    <mergeCell ref="P176:P181"/>
    <mergeCell ref="J176:J181"/>
    <mergeCell ref="K176:K181"/>
    <mergeCell ref="B182:B187"/>
    <mergeCell ref="F200:F205"/>
    <mergeCell ref="G200:G205"/>
    <mergeCell ref="H200:H205"/>
    <mergeCell ref="I200:I205"/>
    <mergeCell ref="J200:J205"/>
    <mergeCell ref="B194:B199"/>
    <mergeCell ref="C194:C199"/>
    <mergeCell ref="D194:D199"/>
    <mergeCell ref="E194:E199"/>
    <mergeCell ref="F194:F199"/>
    <mergeCell ref="G194:G199"/>
    <mergeCell ref="H194:H199"/>
    <mergeCell ref="I194:I199"/>
    <mergeCell ref="J194:J199"/>
    <mergeCell ref="K194:K199"/>
    <mergeCell ref="L194:L199"/>
    <mergeCell ref="M194:M199"/>
    <mergeCell ref="D212:D217"/>
    <mergeCell ref="E212:E217"/>
    <mergeCell ref="F212:F217"/>
    <mergeCell ref="G212:G217"/>
    <mergeCell ref="H212:H217"/>
    <mergeCell ref="I212:I217"/>
    <mergeCell ref="J212:J217"/>
    <mergeCell ref="K200:K205"/>
    <mergeCell ref="L200:L205"/>
    <mergeCell ref="M200:M205"/>
    <mergeCell ref="N200:N205"/>
    <mergeCell ref="O200:O205"/>
    <mergeCell ref="P200:P205"/>
    <mergeCell ref="B206:B211"/>
    <mergeCell ref="C206:C211"/>
    <mergeCell ref="D206:D211"/>
    <mergeCell ref="E206:E211"/>
    <mergeCell ref="F206:F211"/>
    <mergeCell ref="G206:G211"/>
    <mergeCell ref="H206:H211"/>
    <mergeCell ref="I206:I211"/>
    <mergeCell ref="J206:J211"/>
    <mergeCell ref="K206:K211"/>
    <mergeCell ref="L206:L211"/>
    <mergeCell ref="M206:M211"/>
    <mergeCell ref="N206:N211"/>
    <mergeCell ref="O206:O211"/>
    <mergeCell ref="P206:P211"/>
    <mergeCell ref="B200:B205"/>
    <mergeCell ref="C200:C205"/>
    <mergeCell ref="D200:D205"/>
    <mergeCell ref="E200:E205"/>
    <mergeCell ref="A200:A229"/>
    <mergeCell ref="B230:B235"/>
    <mergeCell ref="C230:C235"/>
    <mergeCell ref="D230:D235"/>
    <mergeCell ref="E230:E235"/>
    <mergeCell ref="F230:F235"/>
    <mergeCell ref="G230:G235"/>
    <mergeCell ref="H230:H235"/>
    <mergeCell ref="I230:I235"/>
    <mergeCell ref="K212:K217"/>
    <mergeCell ref="L212:L217"/>
    <mergeCell ref="M212:M217"/>
    <mergeCell ref="N212:N217"/>
    <mergeCell ref="O212:O217"/>
    <mergeCell ref="P212:P217"/>
    <mergeCell ref="B224:B229"/>
    <mergeCell ref="C224:C229"/>
    <mergeCell ref="D224:D229"/>
    <mergeCell ref="E224:E229"/>
    <mergeCell ref="F224:F229"/>
    <mergeCell ref="G224:G229"/>
    <mergeCell ref="H224:H229"/>
    <mergeCell ref="I224:I229"/>
    <mergeCell ref="J224:J229"/>
    <mergeCell ref="K224:K229"/>
    <mergeCell ref="L224:L229"/>
    <mergeCell ref="M224:M229"/>
    <mergeCell ref="N224:N229"/>
    <mergeCell ref="O224:O229"/>
    <mergeCell ref="P224:P229"/>
    <mergeCell ref="B212:B217"/>
    <mergeCell ref="C212:C217"/>
    <mergeCell ref="N230:N235"/>
    <mergeCell ref="O230:O235"/>
    <mergeCell ref="P230:P235"/>
    <mergeCell ref="B236:B241"/>
    <mergeCell ref="C236:C241"/>
    <mergeCell ref="D236:D241"/>
    <mergeCell ref="E236:E241"/>
    <mergeCell ref="F236:F241"/>
    <mergeCell ref="G236:G241"/>
    <mergeCell ref="H236:H241"/>
    <mergeCell ref="I236:I241"/>
    <mergeCell ref="J236:J241"/>
    <mergeCell ref="K236:K241"/>
    <mergeCell ref="L236:L241"/>
    <mergeCell ref="M236:M241"/>
    <mergeCell ref="N236:N241"/>
    <mergeCell ref="O236:O241"/>
    <mergeCell ref="P236:P241"/>
    <mergeCell ref="K242:K247"/>
    <mergeCell ref="L242:L247"/>
    <mergeCell ref="M242:M247"/>
    <mergeCell ref="N242:N247"/>
    <mergeCell ref="O242:O247"/>
    <mergeCell ref="P242:P247"/>
    <mergeCell ref="A230:A247"/>
    <mergeCell ref="B248:B253"/>
    <mergeCell ref="C248:C253"/>
    <mergeCell ref="D248:D253"/>
    <mergeCell ref="E248:E253"/>
    <mergeCell ref="F248:F253"/>
    <mergeCell ref="G248:G253"/>
    <mergeCell ref="H248:H253"/>
    <mergeCell ref="I248:I253"/>
    <mergeCell ref="J248:J253"/>
    <mergeCell ref="K248:K253"/>
    <mergeCell ref="L248:L253"/>
    <mergeCell ref="M248:M253"/>
    <mergeCell ref="N248:N253"/>
    <mergeCell ref="O248:O253"/>
    <mergeCell ref="B242:B247"/>
    <mergeCell ref="C242:C247"/>
    <mergeCell ref="D242:D247"/>
    <mergeCell ref="E242:E247"/>
    <mergeCell ref="F242:F247"/>
    <mergeCell ref="G242:G247"/>
    <mergeCell ref="H242:H247"/>
    <mergeCell ref="I242:I247"/>
    <mergeCell ref="J242:J247"/>
    <mergeCell ref="J230:J235"/>
    <mergeCell ref="K230:K235"/>
    <mergeCell ref="A248:A259"/>
    <mergeCell ref="B260:B265"/>
    <mergeCell ref="C260:C265"/>
    <mergeCell ref="D260:D265"/>
    <mergeCell ref="E260:E265"/>
    <mergeCell ref="F260:F265"/>
    <mergeCell ref="G260:G265"/>
    <mergeCell ref="H260:H265"/>
    <mergeCell ref="I260:I265"/>
    <mergeCell ref="J260:J265"/>
    <mergeCell ref="K260:K265"/>
    <mergeCell ref="L260:L265"/>
    <mergeCell ref="M260:M265"/>
    <mergeCell ref="N260:N265"/>
    <mergeCell ref="O260:O265"/>
    <mergeCell ref="A260:A307"/>
    <mergeCell ref="B254:B259"/>
    <mergeCell ref="C254:C259"/>
    <mergeCell ref="D254:D259"/>
    <mergeCell ref="E254:E259"/>
    <mergeCell ref="F254:F259"/>
    <mergeCell ref="G254:G259"/>
    <mergeCell ref="H254:H259"/>
    <mergeCell ref="I254:I259"/>
    <mergeCell ref="J254:J259"/>
    <mergeCell ref="K272:K277"/>
    <mergeCell ref="L272:L277"/>
    <mergeCell ref="M272:M277"/>
    <mergeCell ref="N272:N277"/>
    <mergeCell ref="O272:O277"/>
    <mergeCell ref="K284:K289"/>
    <mergeCell ref="L284:L289"/>
    <mergeCell ref="P260:P265"/>
    <mergeCell ref="B266:B271"/>
    <mergeCell ref="C266:C271"/>
    <mergeCell ref="D266:D271"/>
    <mergeCell ref="E266:E271"/>
    <mergeCell ref="F266:F271"/>
    <mergeCell ref="G266:G271"/>
    <mergeCell ref="H266:H271"/>
    <mergeCell ref="I266:I271"/>
    <mergeCell ref="J266:J271"/>
    <mergeCell ref="K266:K271"/>
    <mergeCell ref="L266:L271"/>
    <mergeCell ref="M266:M271"/>
    <mergeCell ref="N266:N271"/>
    <mergeCell ref="O266:O271"/>
    <mergeCell ref="P266:P271"/>
    <mergeCell ref="K254:K259"/>
    <mergeCell ref="L254:L259"/>
    <mergeCell ref="M254:M259"/>
    <mergeCell ref="N254:N259"/>
    <mergeCell ref="O254:O259"/>
    <mergeCell ref="P272:P277"/>
    <mergeCell ref="B272:B277"/>
    <mergeCell ref="C272:C277"/>
    <mergeCell ref="D272:D277"/>
    <mergeCell ref="E272:E277"/>
    <mergeCell ref="F272:F277"/>
    <mergeCell ref="G272:G277"/>
    <mergeCell ref="H272:H277"/>
    <mergeCell ref="I272:I277"/>
    <mergeCell ref="J272:J277"/>
    <mergeCell ref="M284:M289"/>
    <mergeCell ref="N284:N289"/>
    <mergeCell ref="O284:O289"/>
    <mergeCell ref="P284:P289"/>
    <mergeCell ref="B302:B307"/>
    <mergeCell ref="C302:C307"/>
    <mergeCell ref="D302:D307"/>
    <mergeCell ref="E302:E307"/>
    <mergeCell ref="F302:F307"/>
    <mergeCell ref="G302:G307"/>
    <mergeCell ref="H302:H307"/>
    <mergeCell ref="I302:I307"/>
    <mergeCell ref="J302:J307"/>
    <mergeCell ref="K302:K307"/>
    <mergeCell ref="L302:L307"/>
    <mergeCell ref="M302:M307"/>
    <mergeCell ref="N302:N307"/>
    <mergeCell ref="O302:O307"/>
    <mergeCell ref="P302:P307"/>
    <mergeCell ref="B284:B289"/>
    <mergeCell ref="C284:C289"/>
    <mergeCell ref="D284:D289"/>
    <mergeCell ref="E284:E289"/>
    <mergeCell ref="F284:F289"/>
    <mergeCell ref="G284:G289"/>
    <mergeCell ref="H284:H289"/>
    <mergeCell ref="I284:I289"/>
    <mergeCell ref="J284:J289"/>
    <mergeCell ref="B296:B301"/>
    <mergeCell ref="C296:C301"/>
    <mergeCell ref="D296:D301"/>
    <mergeCell ref="E296:E301"/>
    <mergeCell ref="F314:F319"/>
    <mergeCell ref="G314:G319"/>
    <mergeCell ref="H314:H319"/>
    <mergeCell ref="I314:I319"/>
    <mergeCell ref="J314:J319"/>
    <mergeCell ref="K314:K319"/>
    <mergeCell ref="L314:L319"/>
    <mergeCell ref="F296:F301"/>
    <mergeCell ref="G296:G301"/>
    <mergeCell ref="H296:H301"/>
    <mergeCell ref="I296:I301"/>
    <mergeCell ref="J296:J301"/>
    <mergeCell ref="K296:K301"/>
    <mergeCell ref="L296:L301"/>
    <mergeCell ref="M314:M319"/>
    <mergeCell ref="N314:N319"/>
    <mergeCell ref="O314:O319"/>
    <mergeCell ref="P314:P319"/>
    <mergeCell ref="B308:B313"/>
    <mergeCell ref="C308:C313"/>
    <mergeCell ref="D308:D313"/>
    <mergeCell ref="E308:E313"/>
    <mergeCell ref="F308:F313"/>
    <mergeCell ref="G308:G313"/>
    <mergeCell ref="H308:H313"/>
    <mergeCell ref="K320:K325"/>
    <mergeCell ref="L320:L325"/>
    <mergeCell ref="M320:M325"/>
    <mergeCell ref="N320:N325"/>
    <mergeCell ref="O320:O325"/>
    <mergeCell ref="P320:P325"/>
    <mergeCell ref="A362:A373"/>
    <mergeCell ref="G362:G367"/>
    <mergeCell ref="H362:H367"/>
    <mergeCell ref="K326:K331"/>
    <mergeCell ref="B332:B337"/>
    <mergeCell ref="C332:C337"/>
    <mergeCell ref="L350:L355"/>
    <mergeCell ref="M350:M355"/>
    <mergeCell ref="N350:N355"/>
    <mergeCell ref="O350:O355"/>
    <mergeCell ref="P350:P355"/>
    <mergeCell ref="A350:A361"/>
    <mergeCell ref="B320:B325"/>
    <mergeCell ref="C320:C325"/>
    <mergeCell ref="D320:D325"/>
    <mergeCell ref="E320:E325"/>
    <mergeCell ref="F320:F325"/>
    <mergeCell ref="G320:G325"/>
    <mergeCell ref="L356:L361"/>
    <mergeCell ref="M356:M361"/>
    <mergeCell ref="N356:N361"/>
    <mergeCell ref="O356:O361"/>
    <mergeCell ref="P356:P361"/>
    <mergeCell ref="L326:L331"/>
    <mergeCell ref="M326:M331"/>
    <mergeCell ref="N326:N331"/>
    <mergeCell ref="O326:O331"/>
    <mergeCell ref="D332:D337"/>
    <mergeCell ref="E332:E337"/>
    <mergeCell ref="B356:B361"/>
    <mergeCell ref="C356:C361"/>
    <mergeCell ref="D356:D361"/>
    <mergeCell ref="E356:E361"/>
    <mergeCell ref="F356:F361"/>
    <mergeCell ref="G356:G361"/>
    <mergeCell ref="H356:H361"/>
    <mergeCell ref="I356:I361"/>
    <mergeCell ref="J356:J361"/>
    <mergeCell ref="K356:K361"/>
    <mergeCell ref="A314:A325"/>
    <mergeCell ref="B350:B355"/>
    <mergeCell ref="C350:C355"/>
    <mergeCell ref="D350:D355"/>
    <mergeCell ref="E350:E355"/>
    <mergeCell ref="F350:F355"/>
    <mergeCell ref="G350:G355"/>
    <mergeCell ref="H350:H355"/>
    <mergeCell ref="I350:I355"/>
    <mergeCell ref="J350:J355"/>
    <mergeCell ref="K350:K355"/>
    <mergeCell ref="C326:C331"/>
    <mergeCell ref="D326:D331"/>
    <mergeCell ref="E326:E331"/>
    <mergeCell ref="F326:F331"/>
    <mergeCell ref="G326:G331"/>
    <mergeCell ref="H326:H331"/>
    <mergeCell ref="I326:I331"/>
    <mergeCell ref="J326:J331"/>
    <mergeCell ref="C344:C349"/>
    <mergeCell ref="D344:D349"/>
    <mergeCell ref="F332:F337"/>
    <mergeCell ref="K362:K367"/>
    <mergeCell ref="L362:L367"/>
    <mergeCell ref="M362:M367"/>
    <mergeCell ref="N362:N367"/>
    <mergeCell ref="O362:O367"/>
    <mergeCell ref="P362:P367"/>
    <mergeCell ref="B368:B373"/>
    <mergeCell ref="C368:C373"/>
    <mergeCell ref="D368:D373"/>
    <mergeCell ref="E368:E373"/>
    <mergeCell ref="F368:F373"/>
    <mergeCell ref="G368:G373"/>
    <mergeCell ref="H368:H373"/>
    <mergeCell ref="I368:I373"/>
    <mergeCell ref="J368:J373"/>
    <mergeCell ref="K368:K373"/>
    <mergeCell ref="L368:L373"/>
    <mergeCell ref="M368:M373"/>
    <mergeCell ref="N368:N373"/>
    <mergeCell ref="O368:O373"/>
    <mergeCell ref="P368:P373"/>
    <mergeCell ref="B362:B367"/>
    <mergeCell ref="C362:C367"/>
    <mergeCell ref="I362:I367"/>
    <mergeCell ref="J362:J367"/>
    <mergeCell ref="O374:O379"/>
    <mergeCell ref="P374:P379"/>
    <mergeCell ref="B380:B385"/>
    <mergeCell ref="C380:C385"/>
    <mergeCell ref="D380:D385"/>
    <mergeCell ref="E380:E385"/>
    <mergeCell ref="F380:F385"/>
    <mergeCell ref="G380:G385"/>
    <mergeCell ref="H380:H385"/>
    <mergeCell ref="I380:I385"/>
    <mergeCell ref="J380:J385"/>
    <mergeCell ref="K380:K385"/>
    <mergeCell ref="L380:L385"/>
    <mergeCell ref="M380:M385"/>
    <mergeCell ref="N380:N385"/>
    <mergeCell ref="O380:O385"/>
    <mergeCell ref="P380:P385"/>
    <mergeCell ref="B374:B379"/>
    <mergeCell ref="C374:C379"/>
    <mergeCell ref="D374:D379"/>
    <mergeCell ref="E374:E379"/>
    <mergeCell ref="F374:F379"/>
    <mergeCell ref="G374:G379"/>
    <mergeCell ref="H374:H379"/>
    <mergeCell ref="I374:I379"/>
    <mergeCell ref="J374:J379"/>
    <mergeCell ref="N398:N403"/>
    <mergeCell ref="O398:O403"/>
    <mergeCell ref="P398:P403"/>
    <mergeCell ref="B392:B397"/>
    <mergeCell ref="C392:C397"/>
    <mergeCell ref="D392:D397"/>
    <mergeCell ref="E392:E397"/>
    <mergeCell ref="B326:B331"/>
    <mergeCell ref="F392:F397"/>
    <mergeCell ref="G392:G397"/>
    <mergeCell ref="H392:H397"/>
    <mergeCell ref="I392:I397"/>
    <mergeCell ref="J392:J397"/>
    <mergeCell ref="K386:K391"/>
    <mergeCell ref="L386:L391"/>
    <mergeCell ref="M386:M391"/>
    <mergeCell ref="N386:N391"/>
    <mergeCell ref="O386:O391"/>
    <mergeCell ref="P386:P391"/>
    <mergeCell ref="B386:B391"/>
    <mergeCell ref="C386:C391"/>
    <mergeCell ref="D386:D391"/>
    <mergeCell ref="E386:E391"/>
    <mergeCell ref="F386:F391"/>
    <mergeCell ref="G386:G391"/>
    <mergeCell ref="H386:H391"/>
    <mergeCell ref="I386:I391"/>
    <mergeCell ref="J386:J391"/>
    <mergeCell ref="K374:K379"/>
    <mergeCell ref="L374:L379"/>
    <mergeCell ref="M374:M379"/>
    <mergeCell ref="N374:N379"/>
    <mergeCell ref="G344:G349"/>
    <mergeCell ref="H344:H349"/>
    <mergeCell ref="I344:I349"/>
    <mergeCell ref="J344:J349"/>
    <mergeCell ref="K344:K349"/>
    <mergeCell ref="L344:L349"/>
    <mergeCell ref="AK398:AK399"/>
    <mergeCell ref="AL398:AL399"/>
    <mergeCell ref="AM398:AM399"/>
    <mergeCell ref="A374:A403"/>
    <mergeCell ref="P248:P253"/>
    <mergeCell ref="P254:P259"/>
    <mergeCell ref="D398:D403"/>
    <mergeCell ref="E398:E403"/>
    <mergeCell ref="F398:F403"/>
    <mergeCell ref="G398:G403"/>
    <mergeCell ref="K392:K397"/>
    <mergeCell ref="L392:L397"/>
    <mergeCell ref="M392:M397"/>
    <mergeCell ref="N392:N397"/>
    <mergeCell ref="O392:O397"/>
    <mergeCell ref="P392:P397"/>
    <mergeCell ref="B398:B403"/>
    <mergeCell ref="C398:C403"/>
    <mergeCell ref="H398:H403"/>
    <mergeCell ref="I398:I403"/>
    <mergeCell ref="J398:J403"/>
    <mergeCell ref="M344:M349"/>
    <mergeCell ref="N344:N349"/>
    <mergeCell ref="K398:K403"/>
    <mergeCell ref="L398:L403"/>
    <mergeCell ref="M398:M403"/>
    <mergeCell ref="G332:G337"/>
    <mergeCell ref="H332:H337"/>
    <mergeCell ref="I332:I337"/>
    <mergeCell ref="J332:J337"/>
    <mergeCell ref="K332:K337"/>
    <mergeCell ref="L332:L337"/>
    <mergeCell ref="M332:M337"/>
    <mergeCell ref="N332:N337"/>
    <mergeCell ref="O332:O337"/>
    <mergeCell ref="P326:P331"/>
    <mergeCell ref="P332:P337"/>
    <mergeCell ref="P338:P343"/>
    <mergeCell ref="P344:P349"/>
    <mergeCell ref="A326:A349"/>
    <mergeCell ref="B338:B343"/>
    <mergeCell ref="C338:C343"/>
    <mergeCell ref="D338:D343"/>
    <mergeCell ref="E338:E343"/>
    <mergeCell ref="F338:F343"/>
    <mergeCell ref="G338:G343"/>
    <mergeCell ref="H338:H343"/>
    <mergeCell ref="I338:I343"/>
    <mergeCell ref="J338:J343"/>
    <mergeCell ref="K338:K343"/>
    <mergeCell ref="L338:L343"/>
    <mergeCell ref="M338:M343"/>
    <mergeCell ref="N338:N343"/>
    <mergeCell ref="O338:O343"/>
    <mergeCell ref="B344:B349"/>
    <mergeCell ref="O344:O349"/>
    <mergeCell ref="E344:E349"/>
    <mergeCell ref="F344:F349"/>
  </mergeCells>
  <conditionalFormatting sqref="J8 AE8:AE403 J14">
    <cfRule type="cellIs" dxfId="731" priority="1650" operator="equal">
      <formula>"Baja"</formula>
    </cfRule>
    <cfRule type="cellIs" dxfId="730" priority="1649" operator="equal">
      <formula>"Media"</formula>
    </cfRule>
    <cfRule type="cellIs" dxfId="729" priority="1648" operator="equal">
      <formula>"Alta"</formula>
    </cfRule>
    <cfRule type="cellIs" dxfId="728" priority="1647" operator="equal">
      <formula>"Muy Alta"</formula>
    </cfRule>
    <cfRule type="cellIs" dxfId="727" priority="1651" operator="equal">
      <formula>"Muy Baja"</formula>
    </cfRule>
  </conditionalFormatting>
  <conditionalFormatting sqref="J20">
    <cfRule type="cellIs" dxfId="726" priority="1630" operator="equal">
      <formula>"Alta"</formula>
    </cfRule>
    <cfRule type="cellIs" dxfId="725" priority="1631" operator="equal">
      <formula>"Media"</formula>
    </cfRule>
    <cfRule type="cellIs" dxfId="724" priority="1632" operator="equal">
      <formula>"Baja"</formula>
    </cfRule>
    <cfRule type="cellIs" dxfId="723" priority="1633" operator="equal">
      <formula>"Muy Baja"</formula>
    </cfRule>
    <cfRule type="cellIs" dxfId="722" priority="1629" operator="equal">
      <formula>"Muy Alta"</formula>
    </cfRule>
  </conditionalFormatting>
  <conditionalFormatting sqref="J26">
    <cfRule type="cellIs" dxfId="721" priority="1624" operator="equal">
      <formula>"Muy Baja"</formula>
    </cfRule>
    <cfRule type="cellIs" dxfId="720" priority="1620" operator="equal">
      <formula>"Muy Alta"</formula>
    </cfRule>
    <cfRule type="cellIs" dxfId="719" priority="1621" operator="equal">
      <formula>"Alta"</formula>
    </cfRule>
    <cfRule type="cellIs" dxfId="718" priority="1623" operator="equal">
      <formula>"Baja"</formula>
    </cfRule>
    <cfRule type="cellIs" dxfId="717" priority="1622" operator="equal">
      <formula>"Media"</formula>
    </cfRule>
  </conditionalFormatting>
  <conditionalFormatting sqref="J32">
    <cfRule type="cellIs" dxfId="716" priority="1613" operator="equal">
      <formula>"Media"</formula>
    </cfRule>
    <cfRule type="cellIs" dxfId="715" priority="1614" operator="equal">
      <formula>"Baja"</formula>
    </cfRule>
    <cfRule type="cellIs" dxfId="714" priority="1615" operator="equal">
      <formula>"Muy Baja"</formula>
    </cfRule>
    <cfRule type="cellIs" dxfId="713" priority="1611" operator="equal">
      <formula>"Muy Alta"</formula>
    </cfRule>
    <cfRule type="cellIs" dxfId="712" priority="1612" operator="equal">
      <formula>"Alta"</formula>
    </cfRule>
  </conditionalFormatting>
  <conditionalFormatting sqref="J38 J50">
    <cfRule type="cellIs" dxfId="711" priority="1448" operator="equal">
      <formula>"Muy Baja"</formula>
    </cfRule>
    <cfRule type="cellIs" dxfId="710" priority="1447" operator="equal">
      <formula>"Baja"</formula>
    </cfRule>
    <cfRule type="cellIs" dxfId="709" priority="1445" operator="equal">
      <formula>"Alta"</formula>
    </cfRule>
    <cfRule type="cellIs" dxfId="708" priority="1446" operator="equal">
      <formula>"Media"</formula>
    </cfRule>
    <cfRule type="cellIs" dxfId="707" priority="1444" operator="equal">
      <formula>"Muy Alta"</formula>
    </cfRule>
  </conditionalFormatting>
  <conditionalFormatting sqref="J44">
    <cfRule type="cellIs" dxfId="706" priority="166" operator="equal">
      <formula>"Muy Alta"</formula>
    </cfRule>
    <cfRule type="cellIs" dxfId="705" priority="167" operator="equal">
      <formula>"Alta"</formula>
    </cfRule>
    <cfRule type="cellIs" dxfId="704" priority="168" operator="equal">
      <formula>"Media"</formula>
    </cfRule>
    <cfRule type="cellIs" dxfId="703" priority="169" operator="equal">
      <formula>"Baja"</formula>
    </cfRule>
    <cfRule type="cellIs" dxfId="702" priority="170" operator="equal">
      <formula>"Muy Baja"</formula>
    </cfRule>
  </conditionalFormatting>
  <conditionalFormatting sqref="J56 J62">
    <cfRule type="cellIs" dxfId="701" priority="1411" operator="equal">
      <formula>"Muy Alta"</formula>
    </cfRule>
    <cfRule type="cellIs" dxfId="700" priority="1412" operator="equal">
      <formula>"Alta"</formula>
    </cfRule>
    <cfRule type="cellIs" dxfId="699" priority="1413" operator="equal">
      <formula>"Media"</formula>
    </cfRule>
    <cfRule type="cellIs" dxfId="698" priority="1414" operator="equal">
      <formula>"Baja"</formula>
    </cfRule>
    <cfRule type="cellIs" dxfId="697" priority="1415" operator="equal">
      <formula>"Muy Baja"</formula>
    </cfRule>
  </conditionalFormatting>
  <conditionalFormatting sqref="J68">
    <cfRule type="cellIs" dxfId="696" priority="1397" operator="equal">
      <formula>"Muy Baja"</formula>
    </cfRule>
    <cfRule type="cellIs" dxfId="695" priority="1393" operator="equal">
      <formula>"Muy Alta"</formula>
    </cfRule>
    <cfRule type="cellIs" dxfId="694" priority="1394" operator="equal">
      <formula>"Alta"</formula>
    </cfRule>
    <cfRule type="cellIs" dxfId="693" priority="1395" operator="equal">
      <formula>"Media"</formula>
    </cfRule>
    <cfRule type="cellIs" dxfId="692" priority="1396" operator="equal">
      <formula>"Baja"</formula>
    </cfRule>
  </conditionalFormatting>
  <conditionalFormatting sqref="J74">
    <cfRule type="cellIs" dxfId="691" priority="1375" operator="equal">
      <formula>"Muy Alta"</formula>
    </cfRule>
    <cfRule type="cellIs" dxfId="690" priority="1379" operator="equal">
      <formula>"Muy Baja"</formula>
    </cfRule>
    <cfRule type="cellIs" dxfId="689" priority="1377" operator="equal">
      <formula>"Media"</formula>
    </cfRule>
    <cfRule type="cellIs" dxfId="688" priority="1378" operator="equal">
      <formula>"Baja"</formula>
    </cfRule>
    <cfRule type="cellIs" dxfId="687" priority="1376" operator="equal">
      <formula>"Alta"</formula>
    </cfRule>
  </conditionalFormatting>
  <conditionalFormatting sqref="J80 J86">
    <cfRule type="cellIs" dxfId="686" priority="1355" operator="equal">
      <formula>"Muy Baja"</formula>
    </cfRule>
    <cfRule type="cellIs" dxfId="685" priority="1354" operator="equal">
      <formula>"Baja"</formula>
    </cfRule>
    <cfRule type="cellIs" dxfId="684" priority="1353" operator="equal">
      <formula>"Media"</formula>
    </cfRule>
    <cfRule type="cellIs" dxfId="683" priority="1352" operator="equal">
      <formula>"Alta"</formula>
    </cfRule>
    <cfRule type="cellIs" dxfId="682" priority="1351" operator="equal">
      <formula>"Muy Alta"</formula>
    </cfRule>
  </conditionalFormatting>
  <conditionalFormatting sqref="J92">
    <cfRule type="cellIs" dxfId="681" priority="1309" operator="equal">
      <formula>"Muy Baja"</formula>
    </cfRule>
    <cfRule type="cellIs" dxfId="680" priority="1308" operator="equal">
      <formula>"Baja"</formula>
    </cfRule>
    <cfRule type="cellIs" dxfId="679" priority="1307" operator="equal">
      <formula>"Media"</formula>
    </cfRule>
    <cfRule type="cellIs" dxfId="678" priority="1306" operator="equal">
      <formula>"Alta"</formula>
    </cfRule>
    <cfRule type="cellIs" dxfId="677" priority="1305" operator="equal">
      <formula>"Muy Alta"</formula>
    </cfRule>
  </conditionalFormatting>
  <conditionalFormatting sqref="J98">
    <cfRule type="cellIs" dxfId="676" priority="1282" operator="equal">
      <formula>"Muy Alta"</formula>
    </cfRule>
    <cfRule type="cellIs" dxfId="675" priority="1286" operator="equal">
      <formula>"Muy Baja"</formula>
    </cfRule>
    <cfRule type="cellIs" dxfId="674" priority="1283" operator="equal">
      <formula>"Alta"</formula>
    </cfRule>
    <cfRule type="cellIs" dxfId="673" priority="1284" operator="equal">
      <formula>"Media"</formula>
    </cfRule>
    <cfRule type="cellIs" dxfId="672" priority="1285" operator="equal">
      <formula>"Baja"</formula>
    </cfRule>
  </conditionalFormatting>
  <conditionalFormatting sqref="J104 J110">
    <cfRule type="cellIs" dxfId="671" priority="1262" operator="equal">
      <formula>"Muy Baja"</formula>
    </cfRule>
    <cfRule type="cellIs" dxfId="670" priority="1258" operator="equal">
      <formula>"Muy Alta"</formula>
    </cfRule>
    <cfRule type="cellIs" dxfId="669" priority="1261" operator="equal">
      <formula>"Baja"</formula>
    </cfRule>
    <cfRule type="cellIs" dxfId="668" priority="1260" operator="equal">
      <formula>"Media"</formula>
    </cfRule>
    <cfRule type="cellIs" dxfId="667" priority="1259" operator="equal">
      <formula>"Alta"</formula>
    </cfRule>
  </conditionalFormatting>
  <conditionalFormatting sqref="J116 J122">
    <cfRule type="cellIs" dxfId="666" priority="535" operator="equal">
      <formula>"Muy Baja"</formula>
    </cfRule>
    <cfRule type="cellIs" dxfId="665" priority="534" operator="equal">
      <formula>"Baja"</formula>
    </cfRule>
    <cfRule type="cellIs" dxfId="664" priority="533" operator="equal">
      <formula>"Media"</formula>
    </cfRule>
    <cfRule type="cellIs" dxfId="663" priority="532" operator="equal">
      <formula>"Alta"</formula>
    </cfRule>
    <cfRule type="cellIs" dxfId="662" priority="531" operator="equal">
      <formula>"Muy Alta"</formula>
    </cfRule>
  </conditionalFormatting>
  <conditionalFormatting sqref="J128">
    <cfRule type="cellIs" dxfId="661" priority="514" operator="equal">
      <formula>"Alta"</formula>
    </cfRule>
    <cfRule type="cellIs" dxfId="660" priority="513" operator="equal">
      <formula>"Muy Alta"</formula>
    </cfRule>
    <cfRule type="cellIs" dxfId="659" priority="516" operator="equal">
      <formula>"Baja"</formula>
    </cfRule>
    <cfRule type="cellIs" dxfId="658" priority="517" operator="equal">
      <formula>"Muy Baja"</formula>
    </cfRule>
    <cfRule type="cellIs" dxfId="657" priority="515" operator="equal">
      <formula>"Media"</formula>
    </cfRule>
  </conditionalFormatting>
  <conditionalFormatting sqref="J134 J140">
    <cfRule type="cellIs" dxfId="656" priority="1229" operator="equal">
      <formula>"Muy Baja"</formula>
    </cfRule>
    <cfRule type="cellIs" dxfId="655" priority="1228" operator="equal">
      <formula>"Baja"</formula>
    </cfRule>
    <cfRule type="cellIs" dxfId="654" priority="1227" operator="equal">
      <formula>"Media"</formula>
    </cfRule>
    <cfRule type="cellIs" dxfId="653" priority="1226" operator="equal">
      <formula>"Alta"</formula>
    </cfRule>
    <cfRule type="cellIs" dxfId="652" priority="1225" operator="equal">
      <formula>"Muy Alta"</formula>
    </cfRule>
  </conditionalFormatting>
  <conditionalFormatting sqref="J146">
    <cfRule type="cellIs" dxfId="651" priority="1207" operator="equal">
      <formula>"Muy Alta"</formula>
    </cfRule>
    <cfRule type="cellIs" dxfId="650" priority="1208" operator="equal">
      <formula>"Alta"</formula>
    </cfRule>
    <cfRule type="cellIs" dxfId="649" priority="1209" operator="equal">
      <formula>"Media"</formula>
    </cfRule>
    <cfRule type="cellIs" dxfId="648" priority="1210" operator="equal">
      <formula>"Baja"</formula>
    </cfRule>
    <cfRule type="cellIs" dxfId="647" priority="1211" operator="equal">
      <formula>"Muy Baja"</formula>
    </cfRule>
  </conditionalFormatting>
  <conditionalFormatting sqref="J152">
    <cfRule type="cellIs" dxfId="646" priority="1199" operator="equal">
      <formula>"Alta"</formula>
    </cfRule>
    <cfRule type="cellIs" dxfId="645" priority="1200" operator="equal">
      <formula>"Media"</formula>
    </cfRule>
    <cfRule type="cellIs" dxfId="644" priority="1201" operator="equal">
      <formula>"Baja"</formula>
    </cfRule>
    <cfRule type="cellIs" dxfId="643" priority="1202" operator="equal">
      <formula>"Muy Baja"</formula>
    </cfRule>
    <cfRule type="cellIs" dxfId="642" priority="1198" operator="equal">
      <formula>"Muy Alta"</formula>
    </cfRule>
  </conditionalFormatting>
  <conditionalFormatting sqref="J158">
    <cfRule type="cellIs" dxfId="641" priority="1193" operator="equal">
      <formula>"Muy Baja"</formula>
    </cfRule>
    <cfRule type="cellIs" dxfId="640" priority="1189" operator="equal">
      <formula>"Muy Alta"</formula>
    </cfRule>
    <cfRule type="cellIs" dxfId="639" priority="1190" operator="equal">
      <formula>"Alta"</formula>
    </cfRule>
    <cfRule type="cellIs" dxfId="638" priority="1191" operator="equal">
      <formula>"Media"</formula>
    </cfRule>
    <cfRule type="cellIs" dxfId="637" priority="1192" operator="equal">
      <formula>"Baja"</formula>
    </cfRule>
  </conditionalFormatting>
  <conditionalFormatting sqref="J164">
    <cfRule type="cellIs" dxfId="636" priority="1182" operator="equal">
      <formula>"Media"</formula>
    </cfRule>
    <cfRule type="cellIs" dxfId="635" priority="1181" operator="equal">
      <formula>"Alta"</formula>
    </cfRule>
    <cfRule type="cellIs" dxfId="634" priority="1180" operator="equal">
      <formula>"Muy Alta"</formula>
    </cfRule>
    <cfRule type="cellIs" dxfId="633" priority="1183" operator="equal">
      <formula>"Baja"</formula>
    </cfRule>
    <cfRule type="cellIs" dxfId="632" priority="1184" operator="equal">
      <formula>"Muy Baja"</formula>
    </cfRule>
  </conditionalFormatting>
  <conditionalFormatting sqref="J170">
    <cfRule type="cellIs" dxfId="631" priority="1174" operator="equal">
      <formula>"Baja"</formula>
    </cfRule>
    <cfRule type="cellIs" dxfId="630" priority="1173" operator="equal">
      <formula>"Media"</formula>
    </cfRule>
    <cfRule type="cellIs" dxfId="629" priority="1172" operator="equal">
      <formula>"Alta"</formula>
    </cfRule>
    <cfRule type="cellIs" dxfId="628" priority="1171" operator="equal">
      <formula>"Muy Alta"</formula>
    </cfRule>
    <cfRule type="cellIs" dxfId="627" priority="1175" operator="equal">
      <formula>"Muy Baja"</formula>
    </cfRule>
  </conditionalFormatting>
  <conditionalFormatting sqref="J176">
    <cfRule type="cellIs" dxfId="626" priority="1133" operator="equal">
      <formula>"Muy Alta"</formula>
    </cfRule>
    <cfRule type="cellIs" dxfId="625" priority="1137" operator="equal">
      <formula>"Muy Baja"</formula>
    </cfRule>
    <cfRule type="cellIs" dxfId="624" priority="1136" operator="equal">
      <formula>"Baja"</formula>
    </cfRule>
    <cfRule type="cellIs" dxfId="623" priority="1135" operator="equal">
      <formula>"Media"</formula>
    </cfRule>
    <cfRule type="cellIs" dxfId="622" priority="1134" operator="equal">
      <formula>"Alta"</formula>
    </cfRule>
  </conditionalFormatting>
  <conditionalFormatting sqref="J182">
    <cfRule type="cellIs" dxfId="621" priority="1122" operator="equal">
      <formula>"Baja"</formula>
    </cfRule>
    <cfRule type="cellIs" dxfId="620" priority="1123" operator="equal">
      <formula>"Muy Baja"</formula>
    </cfRule>
    <cfRule type="cellIs" dxfId="619" priority="1121" operator="equal">
      <formula>"Media"</formula>
    </cfRule>
    <cfRule type="cellIs" dxfId="618" priority="1120" operator="equal">
      <formula>"Alta"</formula>
    </cfRule>
    <cfRule type="cellIs" dxfId="617" priority="1119" operator="equal">
      <formula>"Muy Alta"</formula>
    </cfRule>
  </conditionalFormatting>
  <conditionalFormatting sqref="J188:J189">
    <cfRule type="cellIs" dxfId="616" priority="1111" operator="equal">
      <formula>"Alta"</formula>
    </cfRule>
    <cfRule type="cellIs" dxfId="615" priority="1110" operator="equal">
      <formula>"Muy Alta"</formula>
    </cfRule>
    <cfRule type="cellIs" dxfId="614" priority="1114" operator="equal">
      <formula>"Muy Baja"</formula>
    </cfRule>
    <cfRule type="cellIs" dxfId="613" priority="1113" operator="equal">
      <formula>"Baja"</formula>
    </cfRule>
    <cfRule type="cellIs" dxfId="612" priority="1112" operator="equal">
      <formula>"Media"</formula>
    </cfRule>
  </conditionalFormatting>
  <conditionalFormatting sqref="J194">
    <cfRule type="cellIs" dxfId="611" priority="1082" operator="equal">
      <formula>"Alta"</formula>
    </cfRule>
    <cfRule type="cellIs" dxfId="610" priority="1081" operator="equal">
      <formula>"Muy Alta"</formula>
    </cfRule>
    <cfRule type="cellIs" dxfId="609" priority="1085" operator="equal">
      <formula>"Muy Baja"</formula>
    </cfRule>
    <cfRule type="cellIs" dxfId="608" priority="1083" operator="equal">
      <formula>"Media"</formula>
    </cfRule>
    <cfRule type="cellIs" dxfId="607" priority="1084" operator="equal">
      <formula>"Baja"</formula>
    </cfRule>
  </conditionalFormatting>
  <conditionalFormatting sqref="J200 J206">
    <cfRule type="cellIs" dxfId="606" priority="1075" operator="equal">
      <formula>"Baja"</formula>
    </cfRule>
    <cfRule type="cellIs" dxfId="605" priority="1076" operator="equal">
      <formula>"Muy Baja"</formula>
    </cfRule>
    <cfRule type="cellIs" dxfId="604" priority="1072" operator="equal">
      <formula>"Muy Alta"</formula>
    </cfRule>
    <cfRule type="cellIs" dxfId="603" priority="1073" operator="equal">
      <formula>"Alta"</formula>
    </cfRule>
    <cfRule type="cellIs" dxfId="602" priority="1074" operator="equal">
      <formula>"Media"</formula>
    </cfRule>
  </conditionalFormatting>
  <conditionalFormatting sqref="J212">
    <cfRule type="cellIs" dxfId="601" priority="1055" operator="equal">
      <formula>"Alta"</formula>
    </cfRule>
    <cfRule type="cellIs" dxfId="600" priority="1054" operator="equal">
      <formula>"Muy Alta"</formula>
    </cfRule>
    <cfRule type="cellIs" dxfId="599" priority="1056" operator="equal">
      <formula>"Media"</formula>
    </cfRule>
    <cfRule type="cellIs" dxfId="598" priority="1058" operator="equal">
      <formula>"Muy Baja"</formula>
    </cfRule>
    <cfRule type="cellIs" dxfId="597" priority="1057" operator="equal">
      <formula>"Baja"</formula>
    </cfRule>
  </conditionalFormatting>
  <conditionalFormatting sqref="J218">
    <cfRule type="cellIs" dxfId="596" priority="129" operator="equal">
      <formula>"Baja"</formula>
    </cfRule>
    <cfRule type="cellIs" dxfId="595" priority="130" operator="equal">
      <formula>"Muy Baja"</formula>
    </cfRule>
    <cfRule type="cellIs" dxfId="594" priority="128" operator="equal">
      <formula>"Media"</formula>
    </cfRule>
    <cfRule type="cellIs" dxfId="593" priority="126" operator="equal">
      <formula>"Muy Alta"</formula>
    </cfRule>
    <cfRule type="cellIs" dxfId="592" priority="127" operator="equal">
      <formula>"Alta"</formula>
    </cfRule>
  </conditionalFormatting>
  <conditionalFormatting sqref="J224">
    <cfRule type="cellIs" dxfId="591" priority="1046" operator="equal">
      <formula>"Alta"</formula>
    </cfRule>
    <cfRule type="cellIs" dxfId="590" priority="1047" operator="equal">
      <formula>"Media"</formula>
    </cfRule>
    <cfRule type="cellIs" dxfId="589" priority="1045" operator="equal">
      <formula>"Muy Alta"</formula>
    </cfRule>
    <cfRule type="cellIs" dxfId="588" priority="1049" operator="equal">
      <formula>"Muy Baja"</formula>
    </cfRule>
    <cfRule type="cellIs" dxfId="587" priority="1048" operator="equal">
      <formula>"Baja"</formula>
    </cfRule>
  </conditionalFormatting>
  <conditionalFormatting sqref="J230 J236">
    <cfRule type="cellIs" dxfId="586" priority="1019" operator="equal">
      <formula>"Baja"</formula>
    </cfRule>
    <cfRule type="cellIs" dxfId="585" priority="1020" operator="equal">
      <formula>"Muy Baja"</formula>
    </cfRule>
    <cfRule type="cellIs" dxfId="584" priority="1016" operator="equal">
      <formula>"Muy Alta"</formula>
    </cfRule>
    <cfRule type="cellIs" dxfId="583" priority="1017" operator="equal">
      <formula>"Alta"</formula>
    </cfRule>
    <cfRule type="cellIs" dxfId="582" priority="1018" operator="equal">
      <formula>"Media"</formula>
    </cfRule>
  </conditionalFormatting>
  <conditionalFormatting sqref="J242">
    <cfRule type="cellIs" dxfId="581" priority="998" operator="equal">
      <formula>"Muy Alta"</formula>
    </cfRule>
    <cfRule type="cellIs" dxfId="580" priority="999" operator="equal">
      <formula>"Alta"</formula>
    </cfRule>
    <cfRule type="cellIs" dxfId="579" priority="1000" operator="equal">
      <formula>"Media"</formula>
    </cfRule>
    <cfRule type="cellIs" dxfId="578" priority="1001" operator="equal">
      <formula>"Baja"</formula>
    </cfRule>
    <cfRule type="cellIs" dxfId="577" priority="1002" operator="equal">
      <formula>"Muy Baja"</formula>
    </cfRule>
  </conditionalFormatting>
  <conditionalFormatting sqref="J248 J254">
    <cfRule type="cellIs" dxfId="576" priority="567" operator="equal">
      <formula>"Baja"</formula>
    </cfRule>
    <cfRule type="cellIs" dxfId="575" priority="568" operator="equal">
      <formula>"Muy Baja"</formula>
    </cfRule>
    <cfRule type="cellIs" dxfId="574" priority="564" operator="equal">
      <formula>"Muy Alta"</formula>
    </cfRule>
    <cfRule type="cellIs" dxfId="573" priority="565" operator="equal">
      <formula>"Alta"</formula>
    </cfRule>
    <cfRule type="cellIs" dxfId="572" priority="566" operator="equal">
      <formula>"Media"</formula>
    </cfRule>
  </conditionalFormatting>
  <conditionalFormatting sqref="J260 J266">
    <cfRule type="cellIs" dxfId="571" priority="930" operator="equal">
      <formula>"Alta"</formula>
    </cfRule>
    <cfRule type="cellIs" dxfId="570" priority="931" operator="equal">
      <formula>"Media"</formula>
    </cfRule>
    <cfRule type="cellIs" dxfId="569" priority="929" operator="equal">
      <formula>"Muy Alta"</formula>
    </cfRule>
    <cfRule type="cellIs" dxfId="568" priority="933" operator="equal">
      <formula>"Muy Baja"</formula>
    </cfRule>
    <cfRule type="cellIs" dxfId="567" priority="932" operator="equal">
      <formula>"Baja"</formula>
    </cfRule>
  </conditionalFormatting>
  <conditionalFormatting sqref="J272">
    <cfRule type="cellIs" dxfId="566" priority="913" operator="equal">
      <formula>"Media"</formula>
    </cfRule>
    <cfRule type="cellIs" dxfId="565" priority="915" operator="equal">
      <formula>"Muy Baja"</formula>
    </cfRule>
    <cfRule type="cellIs" dxfId="564" priority="914" operator="equal">
      <formula>"Baja"</formula>
    </cfRule>
    <cfRule type="cellIs" dxfId="563" priority="912" operator="equal">
      <formula>"Alta"</formula>
    </cfRule>
    <cfRule type="cellIs" dxfId="562" priority="911" operator="equal">
      <formula>"Muy Alta"</formula>
    </cfRule>
  </conditionalFormatting>
  <conditionalFormatting sqref="J278">
    <cfRule type="cellIs" dxfId="561" priority="102" operator="equal">
      <formula>"Muy Baja"</formula>
    </cfRule>
    <cfRule type="cellIs" dxfId="560" priority="98" operator="equal">
      <formula>"Muy Alta"</formula>
    </cfRule>
    <cfRule type="cellIs" dxfId="559" priority="101" operator="equal">
      <formula>"Baja"</formula>
    </cfRule>
    <cfRule type="cellIs" dxfId="558" priority="99" operator="equal">
      <formula>"Alta"</formula>
    </cfRule>
    <cfRule type="cellIs" dxfId="557" priority="100" operator="equal">
      <formula>"Media"</formula>
    </cfRule>
  </conditionalFormatting>
  <conditionalFormatting sqref="J284">
    <cfRule type="cellIs" dxfId="556" priority="893" operator="equal">
      <formula>"Muy Alta"</formula>
    </cfRule>
    <cfRule type="cellIs" dxfId="555" priority="897" operator="equal">
      <formula>"Muy Baja"</formula>
    </cfRule>
    <cfRule type="cellIs" dxfId="554" priority="896" operator="equal">
      <formula>"Baja"</formula>
    </cfRule>
    <cfRule type="cellIs" dxfId="553" priority="895" operator="equal">
      <formula>"Media"</formula>
    </cfRule>
    <cfRule type="cellIs" dxfId="552" priority="894" operator="equal">
      <formula>"Alta"</formula>
    </cfRule>
  </conditionalFormatting>
  <conditionalFormatting sqref="J290">
    <cfRule type="cellIs" dxfId="551" priority="71" operator="equal">
      <formula>"Baja"</formula>
    </cfRule>
    <cfRule type="cellIs" dxfId="550" priority="68" operator="equal">
      <formula>"Muy Alta"</formula>
    </cfRule>
    <cfRule type="cellIs" dxfId="549" priority="69" operator="equal">
      <formula>"Alta"</formula>
    </cfRule>
    <cfRule type="cellIs" dxfId="548" priority="70" operator="equal">
      <formula>"Media"</formula>
    </cfRule>
    <cfRule type="cellIs" dxfId="547" priority="72" operator="equal">
      <formula>"Muy Baja"</formula>
    </cfRule>
  </conditionalFormatting>
  <conditionalFormatting sqref="J296">
    <cfRule type="cellIs" dxfId="546" priority="86" operator="equal">
      <formula>"Media"</formula>
    </cfRule>
    <cfRule type="cellIs" dxfId="545" priority="88" operator="equal">
      <formula>"Muy Baja"</formula>
    </cfRule>
    <cfRule type="cellIs" dxfId="544" priority="85" operator="equal">
      <formula>"Alta"</formula>
    </cfRule>
    <cfRule type="cellIs" dxfId="543" priority="87" operator="equal">
      <formula>"Baja"</formula>
    </cfRule>
    <cfRule type="cellIs" dxfId="542" priority="84" operator="equal">
      <formula>"Muy Alta"</formula>
    </cfRule>
  </conditionalFormatting>
  <conditionalFormatting sqref="J302">
    <cfRule type="cellIs" dxfId="541" priority="887" operator="equal">
      <formula>"Baja"</formula>
    </cfRule>
    <cfRule type="cellIs" dxfId="540" priority="886" operator="equal">
      <formula>"Media"</formula>
    </cfRule>
    <cfRule type="cellIs" dxfId="539" priority="885" operator="equal">
      <formula>"Alta"</formula>
    </cfRule>
    <cfRule type="cellIs" dxfId="538" priority="884" operator="equal">
      <formula>"Muy Alta"</formula>
    </cfRule>
    <cfRule type="cellIs" dxfId="537" priority="888" operator="equal">
      <formula>"Muy Baja"</formula>
    </cfRule>
  </conditionalFormatting>
  <conditionalFormatting sqref="J308">
    <cfRule type="cellIs" dxfId="536" priority="863" operator="equal">
      <formula>"Baja"</formula>
    </cfRule>
    <cfRule type="cellIs" dxfId="535" priority="864" operator="equal">
      <formula>"Muy Baja"</formula>
    </cfRule>
    <cfRule type="cellIs" dxfId="534" priority="862" operator="equal">
      <formula>"Media"</formula>
    </cfRule>
    <cfRule type="cellIs" dxfId="533" priority="860" operator="equal">
      <formula>"Muy Alta"</formula>
    </cfRule>
    <cfRule type="cellIs" dxfId="532" priority="861" operator="equal">
      <formula>"Alta"</formula>
    </cfRule>
  </conditionalFormatting>
  <conditionalFormatting sqref="J314 J320">
    <cfRule type="cellIs" dxfId="531" priority="835" operator="equal">
      <formula>"Muy Baja"</formula>
    </cfRule>
    <cfRule type="cellIs" dxfId="530" priority="831" operator="equal">
      <formula>"Muy Alta"</formula>
    </cfRule>
    <cfRule type="cellIs" dxfId="529" priority="833" operator="equal">
      <formula>"Media"</formula>
    </cfRule>
    <cfRule type="cellIs" dxfId="528" priority="832" operator="equal">
      <formula>"Alta"</formula>
    </cfRule>
    <cfRule type="cellIs" dxfId="527" priority="834" operator="equal">
      <formula>"Baja"</formula>
    </cfRule>
  </conditionalFormatting>
  <conditionalFormatting sqref="J326 J332">
    <cfRule type="cellIs" dxfId="526" priority="372" operator="equal">
      <formula>"Alta"</formula>
    </cfRule>
    <cfRule type="cellIs" dxfId="525" priority="373" operator="equal">
      <formula>"Media"</formula>
    </cfRule>
    <cfRule type="cellIs" dxfId="524" priority="374" operator="equal">
      <formula>"Baja"</formula>
    </cfRule>
    <cfRule type="cellIs" dxfId="523" priority="371" operator="equal">
      <formula>"Muy Alta"</formula>
    </cfRule>
    <cfRule type="cellIs" dxfId="522" priority="375" operator="equal">
      <formula>"Muy Baja"</formula>
    </cfRule>
  </conditionalFormatting>
  <conditionalFormatting sqref="J338">
    <cfRule type="cellIs" dxfId="521" priority="326" operator="equal">
      <formula>"Alta"</formula>
    </cfRule>
    <cfRule type="cellIs" dxfId="520" priority="329" operator="equal">
      <formula>"Muy Baja"</formula>
    </cfRule>
    <cfRule type="cellIs" dxfId="519" priority="328" operator="equal">
      <formula>"Baja"</formula>
    </cfRule>
    <cfRule type="cellIs" dxfId="518" priority="325" operator="equal">
      <formula>"Muy Alta"</formula>
    </cfRule>
    <cfRule type="cellIs" dxfId="517" priority="327" operator="equal">
      <formula>"Media"</formula>
    </cfRule>
  </conditionalFormatting>
  <conditionalFormatting sqref="J344">
    <cfRule type="cellIs" dxfId="516" priority="302" operator="equal">
      <formula>"Muy Alta"</formula>
    </cfRule>
    <cfRule type="cellIs" dxfId="515" priority="306" operator="equal">
      <formula>"Muy Baja"</formula>
    </cfRule>
    <cfRule type="cellIs" dxfId="514" priority="305" operator="equal">
      <formula>"Baja"</formula>
    </cfRule>
    <cfRule type="cellIs" dxfId="513" priority="304" operator="equal">
      <formula>"Media"</formula>
    </cfRule>
    <cfRule type="cellIs" dxfId="512" priority="303" operator="equal">
      <formula>"Alta"</formula>
    </cfRule>
  </conditionalFormatting>
  <conditionalFormatting sqref="J350">
    <cfRule type="cellIs" dxfId="511" priority="802" operator="equal">
      <formula>"Muy Baja"</formula>
    </cfRule>
    <cfRule type="cellIs" dxfId="510" priority="801" operator="equal">
      <formula>"Baja"</formula>
    </cfRule>
    <cfRule type="cellIs" dxfId="509" priority="800" operator="equal">
      <formula>"Media"</formula>
    </cfRule>
    <cfRule type="cellIs" dxfId="508" priority="799" operator="equal">
      <formula>"Alta"</formula>
    </cfRule>
    <cfRule type="cellIs" dxfId="507" priority="798" operator="equal">
      <formula>"Muy Alta"</formula>
    </cfRule>
  </conditionalFormatting>
  <conditionalFormatting sqref="J356">
    <cfRule type="cellIs" dxfId="506" priority="710" operator="equal">
      <formula>"Muy Baja"</formula>
    </cfRule>
    <cfRule type="cellIs" dxfId="505" priority="709" operator="equal">
      <formula>"Baja"</formula>
    </cfRule>
    <cfRule type="cellIs" dxfId="504" priority="706" operator="equal">
      <formula>"Muy Alta"</formula>
    </cfRule>
    <cfRule type="cellIs" dxfId="503" priority="707" operator="equal">
      <formula>"Alta"</formula>
    </cfRule>
    <cfRule type="cellIs" dxfId="502" priority="708" operator="equal">
      <formula>"Media"</formula>
    </cfRule>
  </conditionalFormatting>
  <conditionalFormatting sqref="J362 J368">
    <cfRule type="cellIs" dxfId="501" priority="683" operator="equal">
      <formula>"Alta"</formula>
    </cfRule>
    <cfRule type="cellIs" dxfId="500" priority="684" operator="equal">
      <formula>"Media"</formula>
    </cfRule>
    <cfRule type="cellIs" dxfId="499" priority="685" operator="equal">
      <formula>"Baja"</formula>
    </cfRule>
    <cfRule type="cellIs" dxfId="498" priority="686" operator="equal">
      <formula>"Muy Baja"</formula>
    </cfRule>
    <cfRule type="cellIs" dxfId="497" priority="682" operator="equal">
      <formula>"Muy Alta"</formula>
    </cfRule>
  </conditionalFormatting>
  <conditionalFormatting sqref="J374 J380">
    <cfRule type="cellIs" dxfId="496" priority="649" operator="equal">
      <formula>"Muy Alta"</formula>
    </cfRule>
    <cfRule type="cellIs" dxfId="495" priority="653" operator="equal">
      <formula>"Muy Baja"</formula>
    </cfRule>
    <cfRule type="cellIs" dxfId="494" priority="652" operator="equal">
      <formula>"Baja"</formula>
    </cfRule>
    <cfRule type="cellIs" dxfId="493" priority="651" operator="equal">
      <formula>"Media"</formula>
    </cfRule>
    <cfRule type="cellIs" dxfId="492" priority="650" operator="equal">
      <formula>"Alta"</formula>
    </cfRule>
  </conditionalFormatting>
  <conditionalFormatting sqref="J386">
    <cfRule type="cellIs" dxfId="491" priority="634" operator="equal">
      <formula>"Baja"</formula>
    </cfRule>
    <cfRule type="cellIs" dxfId="490" priority="635" operator="equal">
      <formula>"Muy Baja"</formula>
    </cfRule>
    <cfRule type="cellIs" dxfId="489" priority="631" operator="equal">
      <formula>"Muy Alta"</formula>
    </cfRule>
    <cfRule type="cellIs" dxfId="488" priority="632" operator="equal">
      <formula>"Alta"</formula>
    </cfRule>
    <cfRule type="cellIs" dxfId="487" priority="633" operator="equal">
      <formula>"Media"</formula>
    </cfRule>
  </conditionalFormatting>
  <conditionalFormatting sqref="J392">
    <cfRule type="cellIs" dxfId="486" priority="614" operator="equal">
      <formula>"Alta"</formula>
    </cfRule>
    <cfRule type="cellIs" dxfId="485" priority="615" operator="equal">
      <formula>"Media"</formula>
    </cfRule>
    <cfRule type="cellIs" dxfId="484" priority="616" operator="equal">
      <formula>"Baja"</formula>
    </cfRule>
    <cfRule type="cellIs" dxfId="483" priority="617" operator="equal">
      <formula>"Muy Baja"</formula>
    </cfRule>
    <cfRule type="cellIs" dxfId="482" priority="613" operator="equal">
      <formula>"Muy Alta"</formula>
    </cfRule>
  </conditionalFormatting>
  <conditionalFormatting sqref="J398">
    <cfRule type="cellIs" dxfId="481" priority="604" operator="equal">
      <formula>"Muy Alta"</formula>
    </cfRule>
    <cfRule type="cellIs" dxfId="480" priority="605" operator="equal">
      <formula>"Alta"</formula>
    </cfRule>
    <cfRule type="cellIs" dxfId="479" priority="606" operator="equal">
      <formula>"Media"</formula>
    </cfRule>
    <cfRule type="cellIs" dxfId="478" priority="607" operator="equal">
      <formula>"Baja"</formula>
    </cfRule>
    <cfRule type="cellIs" dxfId="477" priority="608" operator="equal">
      <formula>"Muy Baja"</formula>
    </cfRule>
  </conditionalFormatting>
  <conditionalFormatting sqref="M8:M37 M116:M211 M230:M307 M314:M403">
    <cfRule type="containsText" dxfId="476" priority="1547" operator="containsText" text="❌">
      <formula>NOT(ISERROR(SEARCH("❌",M8)))</formula>
    </cfRule>
  </conditionalFormatting>
  <conditionalFormatting sqref="M56:M103">
    <cfRule type="containsText" dxfId="475" priority="1263" operator="containsText" text="❌">
      <formula>NOT(ISERROR(SEARCH("❌",M56)))</formula>
    </cfRule>
  </conditionalFormatting>
  <conditionalFormatting sqref="N8 AG8:AG403 N14 N20 N26 N32">
    <cfRule type="cellIs" dxfId="474" priority="1646" operator="equal">
      <formula>"Leve"</formula>
    </cfRule>
    <cfRule type="cellIs" dxfId="473" priority="1645" operator="equal">
      <formula>"Menor"</formula>
    </cfRule>
    <cfRule type="cellIs" dxfId="472" priority="1644" operator="equal">
      <formula>"Moderado"</formula>
    </cfRule>
    <cfRule type="cellIs" dxfId="471" priority="1643" operator="equal">
      <formula>"Mayor"</formula>
    </cfRule>
    <cfRule type="cellIs" dxfId="470" priority="1642" operator="equal">
      <formula>"Catastrófico"</formula>
    </cfRule>
  </conditionalFormatting>
  <conditionalFormatting sqref="N38">
    <cfRule type="cellIs" dxfId="469" priority="221" operator="equal">
      <formula>"Menor"</formula>
    </cfRule>
    <cfRule type="cellIs" dxfId="468" priority="218" operator="equal">
      <formula>"Catastrófico"</formula>
    </cfRule>
    <cfRule type="cellIs" dxfId="467" priority="219" operator="equal">
      <formula>"Mayor"</formula>
    </cfRule>
    <cfRule type="cellIs" dxfId="466" priority="220" operator="equal">
      <formula>"Moderado"</formula>
    </cfRule>
    <cfRule type="cellIs" dxfId="465" priority="222" operator="equal">
      <formula>"Leve"</formula>
    </cfRule>
  </conditionalFormatting>
  <conditionalFormatting sqref="N44">
    <cfRule type="cellIs" dxfId="464" priority="192" operator="equal">
      <formula>"Moderado"</formula>
    </cfRule>
    <cfRule type="cellIs" dxfId="463" priority="190" operator="equal">
      <formula>"Catastrófico"</formula>
    </cfRule>
    <cfRule type="cellIs" dxfId="462" priority="191" operator="equal">
      <formula>"Mayor"</formula>
    </cfRule>
    <cfRule type="cellIs" dxfId="461" priority="193" operator="equal">
      <formula>"Menor"</formula>
    </cfRule>
    <cfRule type="cellIs" dxfId="460" priority="194" operator="equal">
      <formula>"Leve"</formula>
    </cfRule>
  </conditionalFormatting>
  <conditionalFormatting sqref="N50">
    <cfRule type="cellIs" dxfId="459" priority="1443" operator="equal">
      <formula>"Leve"</formula>
    </cfRule>
    <cfRule type="cellIs" dxfId="458" priority="1442" operator="equal">
      <formula>"Menor"</formula>
    </cfRule>
    <cfRule type="cellIs" dxfId="457" priority="1441" operator="equal">
      <formula>"Moderado"</formula>
    </cfRule>
    <cfRule type="cellIs" dxfId="456" priority="1440" operator="equal">
      <formula>"Mayor"</formula>
    </cfRule>
    <cfRule type="cellIs" dxfId="455" priority="1439" operator="equal">
      <formula>"Catastrófico"</formula>
    </cfRule>
  </conditionalFormatting>
  <conditionalFormatting sqref="N56 N62 N68 N74">
    <cfRule type="cellIs" dxfId="454" priority="1410" operator="equal">
      <formula>"Leve"</formula>
    </cfRule>
    <cfRule type="cellIs" dxfId="453" priority="1409" operator="equal">
      <formula>"Menor"</formula>
    </cfRule>
    <cfRule type="cellIs" dxfId="452" priority="1406" operator="equal">
      <formula>"Catastrófico"</formula>
    </cfRule>
    <cfRule type="cellIs" dxfId="451" priority="1407" operator="equal">
      <formula>"Mayor"</formula>
    </cfRule>
    <cfRule type="cellIs" dxfId="450" priority="1408" operator="equal">
      <formula>"Moderado"</formula>
    </cfRule>
  </conditionalFormatting>
  <conditionalFormatting sqref="N80">
    <cfRule type="cellIs" dxfId="449" priority="141" operator="equal">
      <formula>"Catastrófico"</formula>
    </cfRule>
    <cfRule type="cellIs" dxfId="448" priority="143" operator="equal">
      <formula>"Moderado"</formula>
    </cfRule>
    <cfRule type="cellIs" dxfId="447" priority="144" operator="equal">
      <formula>"Menor"</formula>
    </cfRule>
    <cfRule type="cellIs" dxfId="446" priority="145" operator="equal">
      <formula>"Leve"</formula>
    </cfRule>
    <cfRule type="cellIs" dxfId="445" priority="142" operator="equal">
      <formula>"Mayor"</formula>
    </cfRule>
  </conditionalFormatting>
  <conditionalFormatting sqref="N86 N92 N98">
    <cfRule type="cellIs" dxfId="444" priority="1350" operator="equal">
      <formula>"Leve"</formula>
    </cfRule>
    <cfRule type="cellIs" dxfId="443" priority="1348" operator="equal">
      <formula>"Moderado"</formula>
    </cfRule>
    <cfRule type="cellIs" dxfId="442" priority="1346" operator="equal">
      <formula>"Catastrófico"</formula>
    </cfRule>
    <cfRule type="cellIs" dxfId="441" priority="1349" operator="equal">
      <formula>"Menor"</formula>
    </cfRule>
    <cfRule type="cellIs" dxfId="440" priority="1347" operator="equal">
      <formula>"Mayor"</formula>
    </cfRule>
  </conditionalFormatting>
  <conditionalFormatting sqref="N104 N110">
    <cfRule type="cellIs" dxfId="439" priority="1253" operator="equal">
      <formula>"Catastrófico"</formula>
    </cfRule>
    <cfRule type="cellIs" dxfId="438" priority="1256" operator="equal">
      <formula>"Menor"</formula>
    </cfRule>
    <cfRule type="cellIs" dxfId="437" priority="1257" operator="equal">
      <formula>"Leve"</formula>
    </cfRule>
    <cfRule type="cellIs" dxfId="436" priority="1255" operator="equal">
      <formula>"Moderado"</formula>
    </cfRule>
    <cfRule type="cellIs" dxfId="435" priority="1254" operator="equal">
      <formula>"Mayor"</formula>
    </cfRule>
  </conditionalFormatting>
  <conditionalFormatting sqref="N116 N122 N128">
    <cfRule type="cellIs" dxfId="434" priority="526" operator="equal">
      <formula>"Catastrófico"</formula>
    </cfRule>
    <cfRule type="cellIs" dxfId="433" priority="527" operator="equal">
      <formula>"Mayor"</formula>
    </cfRule>
    <cfRule type="cellIs" dxfId="432" priority="528" operator="equal">
      <formula>"Moderado"</formula>
    </cfRule>
    <cfRule type="cellIs" dxfId="431" priority="529" operator="equal">
      <formula>"Menor"</formula>
    </cfRule>
    <cfRule type="cellIs" dxfId="430" priority="530" operator="equal">
      <formula>"Leve"</formula>
    </cfRule>
  </conditionalFormatting>
  <conditionalFormatting sqref="N134 N140 N146 N152 N158 N164 N170">
    <cfRule type="cellIs" dxfId="429" priority="1223" operator="equal">
      <formula>"Menor"</formula>
    </cfRule>
    <cfRule type="cellIs" dxfId="428" priority="1220" operator="equal">
      <formula>"Catastrófico"</formula>
    </cfRule>
    <cfRule type="cellIs" dxfId="427" priority="1221" operator="equal">
      <formula>"Mayor"</formula>
    </cfRule>
    <cfRule type="cellIs" dxfId="426" priority="1222" operator="equal">
      <formula>"Moderado"</formula>
    </cfRule>
    <cfRule type="cellIs" dxfId="425" priority="1224" operator="equal">
      <formula>"Leve"</formula>
    </cfRule>
  </conditionalFormatting>
  <conditionalFormatting sqref="N176">
    <cfRule type="cellIs" dxfId="424" priority="1142" operator="equal">
      <formula>"Leve"</formula>
    </cfRule>
    <cfRule type="cellIs" dxfId="423" priority="1138" operator="equal">
      <formula>"Catastrófico"</formula>
    </cfRule>
    <cfRule type="cellIs" dxfId="422" priority="1139" operator="equal">
      <formula>"Mayor"</formula>
    </cfRule>
    <cfRule type="cellIs" dxfId="421" priority="1140" operator="equal">
      <formula>"Moderado"</formula>
    </cfRule>
    <cfRule type="cellIs" dxfId="420" priority="1141" operator="equal">
      <formula>"Menor"</formula>
    </cfRule>
  </conditionalFormatting>
  <conditionalFormatting sqref="N182">
    <cfRule type="cellIs" dxfId="419" priority="1124" operator="equal">
      <formula>"Catastrófico"</formula>
    </cfRule>
    <cfRule type="cellIs" dxfId="418" priority="1125" operator="equal">
      <formula>"Mayor"</formula>
    </cfRule>
    <cfRule type="cellIs" dxfId="417" priority="1126" operator="equal">
      <formula>"Moderado"</formula>
    </cfRule>
    <cfRule type="cellIs" dxfId="416" priority="1128" operator="equal">
      <formula>"Leve"</formula>
    </cfRule>
    <cfRule type="cellIs" dxfId="415" priority="1127" operator="equal">
      <formula>"Menor"</formula>
    </cfRule>
  </conditionalFormatting>
  <conditionalFormatting sqref="N188:N189 N194">
    <cfRule type="cellIs" dxfId="414" priority="1106" operator="equal">
      <formula>"Mayor"</formula>
    </cfRule>
    <cfRule type="cellIs" dxfId="413" priority="1105" operator="equal">
      <formula>"Catastrófico"</formula>
    </cfRule>
    <cfRule type="cellIs" dxfId="412" priority="1109" operator="equal">
      <formula>"Leve"</formula>
    </cfRule>
    <cfRule type="cellIs" dxfId="411" priority="1108" operator="equal">
      <formula>"Menor"</formula>
    </cfRule>
    <cfRule type="cellIs" dxfId="410" priority="1107" operator="equal">
      <formula>"Moderado"</formula>
    </cfRule>
  </conditionalFormatting>
  <conditionalFormatting sqref="N200 N206 N212">
    <cfRule type="cellIs" dxfId="409" priority="1071" operator="equal">
      <formula>"Leve"</formula>
    </cfRule>
    <cfRule type="cellIs" dxfId="408" priority="1070" operator="equal">
      <formula>"Menor"</formula>
    </cfRule>
    <cfRule type="cellIs" dxfId="407" priority="1069" operator="equal">
      <formula>"Moderado"</formula>
    </cfRule>
    <cfRule type="cellIs" dxfId="406" priority="1067" operator="equal">
      <formula>"Catastrófico"</formula>
    </cfRule>
    <cfRule type="cellIs" dxfId="405" priority="1068" operator="equal">
      <formula>"Mayor"</formula>
    </cfRule>
  </conditionalFormatting>
  <conditionalFormatting sqref="N218">
    <cfRule type="cellIs" dxfId="404" priority="132" operator="equal">
      <formula>"Mayor"</formula>
    </cfRule>
    <cfRule type="cellIs" dxfId="403" priority="133" operator="equal">
      <formula>"Moderado"</formula>
    </cfRule>
    <cfRule type="cellIs" dxfId="402" priority="134" operator="equal">
      <formula>"Menor"</formula>
    </cfRule>
    <cfRule type="cellIs" dxfId="401" priority="135" operator="equal">
      <formula>"Leve"</formula>
    </cfRule>
    <cfRule type="cellIs" dxfId="400" priority="131" operator="equal">
      <formula>"Catastrófico"</formula>
    </cfRule>
  </conditionalFormatting>
  <conditionalFormatting sqref="N224">
    <cfRule type="cellIs" dxfId="399" priority="2" operator="equal">
      <formula>"Mayor"</formula>
    </cfRule>
    <cfRule type="cellIs" dxfId="398" priority="3" operator="equal">
      <formula>"Moderado"</formula>
    </cfRule>
    <cfRule type="cellIs" dxfId="397" priority="4" operator="equal">
      <formula>"Menor"</formula>
    </cfRule>
    <cfRule type="cellIs" dxfId="396" priority="5" operator="equal">
      <formula>"Leve"</formula>
    </cfRule>
    <cfRule type="cellIs" dxfId="395" priority="1" operator="equal">
      <formula>"Catastrófico"</formula>
    </cfRule>
  </conditionalFormatting>
  <conditionalFormatting sqref="N230 N236 N242">
    <cfRule type="cellIs" dxfId="394" priority="1014" operator="equal">
      <formula>"Menor"</formula>
    </cfRule>
    <cfRule type="cellIs" dxfId="393" priority="1015" operator="equal">
      <formula>"Leve"</formula>
    </cfRule>
    <cfRule type="cellIs" dxfId="392" priority="1013" operator="equal">
      <formula>"Moderado"</formula>
    </cfRule>
    <cfRule type="cellIs" dxfId="391" priority="1012" operator="equal">
      <formula>"Mayor"</formula>
    </cfRule>
    <cfRule type="cellIs" dxfId="390" priority="1011" operator="equal">
      <formula>"Catastrófico"</formula>
    </cfRule>
  </conditionalFormatting>
  <conditionalFormatting sqref="N248 N254">
    <cfRule type="cellIs" dxfId="389" priority="562" operator="equal">
      <formula>"Menor"</formula>
    </cfRule>
    <cfRule type="cellIs" dxfId="388" priority="561" operator="equal">
      <formula>"Moderado"</formula>
    </cfRule>
    <cfRule type="cellIs" dxfId="387" priority="560" operator="equal">
      <formula>"Mayor"</formula>
    </cfRule>
    <cfRule type="cellIs" dxfId="386" priority="559" operator="equal">
      <formula>"Catastrófico"</formula>
    </cfRule>
    <cfRule type="cellIs" dxfId="385" priority="563" operator="equal">
      <formula>"Leve"</formula>
    </cfRule>
  </conditionalFormatting>
  <conditionalFormatting sqref="N260 N266 N272 N284 N302">
    <cfRule type="cellIs" dxfId="384" priority="926" operator="equal">
      <formula>"Moderado"</formula>
    </cfRule>
    <cfRule type="cellIs" dxfId="383" priority="927" operator="equal">
      <formula>"Menor"</formula>
    </cfRule>
    <cfRule type="cellIs" dxfId="382" priority="925" operator="equal">
      <formula>"Mayor"</formula>
    </cfRule>
    <cfRule type="cellIs" dxfId="381" priority="928" operator="equal">
      <formula>"Leve"</formula>
    </cfRule>
    <cfRule type="cellIs" dxfId="380" priority="924" operator="equal">
      <formula>"Catastrófico"</formula>
    </cfRule>
  </conditionalFormatting>
  <conditionalFormatting sqref="N278">
    <cfRule type="cellIs" dxfId="379" priority="104" operator="equal">
      <formula>"Mayor"</formula>
    </cfRule>
    <cfRule type="cellIs" dxfId="378" priority="105" operator="equal">
      <formula>"Moderado"</formula>
    </cfRule>
    <cfRule type="cellIs" dxfId="377" priority="106" operator="equal">
      <formula>"Menor"</formula>
    </cfRule>
    <cfRule type="cellIs" dxfId="376" priority="107" operator="equal">
      <formula>"Leve"</formula>
    </cfRule>
    <cfRule type="cellIs" dxfId="375" priority="103" operator="equal">
      <formula>"Catastrófico"</formula>
    </cfRule>
  </conditionalFormatting>
  <conditionalFormatting sqref="N290">
    <cfRule type="cellIs" dxfId="374" priority="73" operator="equal">
      <formula>"Catastrófico"</formula>
    </cfRule>
    <cfRule type="cellIs" dxfId="373" priority="74" operator="equal">
      <formula>"Mayor"</formula>
    </cfRule>
    <cfRule type="cellIs" dxfId="372" priority="76" operator="equal">
      <formula>"Menor"</formula>
    </cfRule>
    <cfRule type="cellIs" dxfId="371" priority="75" operator="equal">
      <formula>"Moderado"</formula>
    </cfRule>
    <cfRule type="cellIs" dxfId="370" priority="77" operator="equal">
      <formula>"Leve"</formula>
    </cfRule>
  </conditionalFormatting>
  <conditionalFormatting sqref="N296">
    <cfRule type="cellIs" dxfId="369" priority="90" operator="equal">
      <formula>"Mayor"</formula>
    </cfRule>
    <cfRule type="cellIs" dxfId="368" priority="91" operator="equal">
      <formula>"Moderado"</formula>
    </cfRule>
    <cfRule type="cellIs" dxfId="367" priority="92" operator="equal">
      <formula>"Menor"</formula>
    </cfRule>
    <cfRule type="cellIs" dxfId="366" priority="89" operator="equal">
      <formula>"Catastrófico"</formula>
    </cfRule>
    <cfRule type="cellIs" dxfId="365" priority="93" operator="equal">
      <formula>"Leve"</formula>
    </cfRule>
  </conditionalFormatting>
  <conditionalFormatting sqref="N308">
    <cfRule type="cellIs" dxfId="364" priority="388" operator="equal">
      <formula>"Leve"</formula>
    </cfRule>
    <cfRule type="cellIs" dxfId="363" priority="384" operator="equal">
      <formula>"Catastrófico"</formula>
    </cfRule>
    <cfRule type="cellIs" dxfId="362" priority="385" operator="equal">
      <formula>"Mayor"</formula>
    </cfRule>
    <cfRule type="cellIs" dxfId="361" priority="386" operator="equal">
      <formula>"Moderado"</formula>
    </cfRule>
    <cfRule type="cellIs" dxfId="360" priority="387" operator="equal">
      <formula>"Menor"</formula>
    </cfRule>
  </conditionalFormatting>
  <conditionalFormatting sqref="N314 N320">
    <cfRule type="cellIs" dxfId="359" priority="830" operator="equal">
      <formula>"Leve"</formula>
    </cfRule>
    <cfRule type="cellIs" dxfId="358" priority="827" operator="equal">
      <formula>"Mayor"</formula>
    </cfRule>
    <cfRule type="cellIs" dxfId="357" priority="829" operator="equal">
      <formula>"Menor"</formula>
    </cfRule>
    <cfRule type="cellIs" dxfId="356" priority="826" operator="equal">
      <formula>"Catastrófico"</formula>
    </cfRule>
    <cfRule type="cellIs" dxfId="355" priority="828" operator="equal">
      <formula>"Moderado"</formula>
    </cfRule>
  </conditionalFormatting>
  <conditionalFormatting sqref="N326 N332 N338 N344">
    <cfRule type="cellIs" dxfId="354" priority="366" operator="equal">
      <formula>"Catastrófico"</formula>
    </cfRule>
    <cfRule type="cellIs" dxfId="353" priority="370" operator="equal">
      <formula>"Leve"</formula>
    </cfRule>
    <cfRule type="cellIs" dxfId="352" priority="368" operator="equal">
      <formula>"Moderado"</formula>
    </cfRule>
    <cfRule type="cellIs" dxfId="351" priority="369" operator="equal">
      <formula>"Menor"</formula>
    </cfRule>
    <cfRule type="cellIs" dxfId="350" priority="367" operator="equal">
      <formula>"Mayor"</formula>
    </cfRule>
  </conditionalFormatting>
  <conditionalFormatting sqref="N350">
    <cfRule type="cellIs" dxfId="349" priority="18" operator="equal">
      <formula>"Catastrófico"</formula>
    </cfRule>
    <cfRule type="cellIs" dxfId="348" priority="19" operator="equal">
      <formula>"Mayor"</formula>
    </cfRule>
    <cfRule type="cellIs" dxfId="347" priority="21" operator="equal">
      <formula>"Menor"</formula>
    </cfRule>
    <cfRule type="cellIs" dxfId="346" priority="22" operator="equal">
      <formula>"Leve"</formula>
    </cfRule>
    <cfRule type="cellIs" dxfId="345" priority="20" operator="equal">
      <formula>"Moderado"</formula>
    </cfRule>
  </conditionalFormatting>
  <conditionalFormatting sqref="N356">
    <cfRule type="cellIs" dxfId="344" priority="793" operator="equal">
      <formula>"Catastrófico"</formula>
    </cfRule>
    <cfRule type="cellIs" dxfId="343" priority="794" operator="equal">
      <formula>"Mayor"</formula>
    </cfRule>
    <cfRule type="cellIs" dxfId="342" priority="795" operator="equal">
      <formula>"Moderado"</formula>
    </cfRule>
    <cfRule type="cellIs" dxfId="341" priority="796" operator="equal">
      <formula>"Menor"</formula>
    </cfRule>
    <cfRule type="cellIs" dxfId="340" priority="797" operator="equal">
      <formula>"Leve"</formula>
    </cfRule>
  </conditionalFormatting>
  <conditionalFormatting sqref="N362 N368">
    <cfRule type="cellIs" dxfId="339" priority="681" operator="equal">
      <formula>"Leve"</formula>
    </cfRule>
    <cfRule type="cellIs" dxfId="338" priority="680" operator="equal">
      <formula>"Menor"</formula>
    </cfRule>
    <cfRule type="cellIs" dxfId="337" priority="679" operator="equal">
      <formula>"Moderado"</formula>
    </cfRule>
    <cfRule type="cellIs" dxfId="336" priority="678" operator="equal">
      <formula>"Mayor"</formula>
    </cfRule>
    <cfRule type="cellIs" dxfId="335" priority="677" operator="equal">
      <formula>"Catastrófico"</formula>
    </cfRule>
  </conditionalFormatting>
  <conditionalFormatting sqref="N374 N380 N386 N392 N398">
    <cfRule type="cellIs" dxfId="334" priority="648" operator="equal">
      <formula>"Leve"</formula>
    </cfRule>
    <cfRule type="cellIs" dxfId="333" priority="647" operator="equal">
      <formula>"Menor"</formula>
    </cfRule>
    <cfRule type="cellIs" dxfId="332" priority="646" operator="equal">
      <formula>"Moderado"</formula>
    </cfRule>
    <cfRule type="cellIs" dxfId="331" priority="645" operator="equal">
      <formula>"Mayor"</formula>
    </cfRule>
    <cfRule type="cellIs" dxfId="330" priority="644" operator="equal">
      <formula>"Catastrófico"</formula>
    </cfRule>
  </conditionalFormatting>
  <conditionalFormatting sqref="P8 AI8:AI403">
    <cfRule type="cellIs" dxfId="329" priority="1641" operator="equal">
      <formula>"Bajo"</formula>
    </cfRule>
    <cfRule type="cellIs" dxfId="328" priority="1638" operator="equal">
      <formula>"Extremo"</formula>
    </cfRule>
    <cfRule type="cellIs" dxfId="327" priority="1640" operator="equal">
      <formula>"Moderado"</formula>
    </cfRule>
  </conditionalFormatting>
  <conditionalFormatting sqref="P8 AI188:AI203 AI374:AI403">
    <cfRule type="cellIs" dxfId="326" priority="1639" operator="equal">
      <formula>"Alto"</formula>
    </cfRule>
  </conditionalFormatting>
  <conditionalFormatting sqref="P14 AI22:AI37 AI306:AI343">
    <cfRule type="cellIs" dxfId="325" priority="1635" operator="equal">
      <formula>"Alto"</formula>
    </cfRule>
  </conditionalFormatting>
  <conditionalFormatting sqref="P14">
    <cfRule type="cellIs" dxfId="324" priority="1634" operator="equal">
      <formula>"Extremo"</formula>
    </cfRule>
    <cfRule type="cellIs" dxfId="323" priority="1637" operator="equal">
      <formula>"Bajo"</formula>
    </cfRule>
    <cfRule type="cellIs" dxfId="322" priority="1636" operator="equal">
      <formula>"Moderado"</formula>
    </cfRule>
  </conditionalFormatting>
  <conditionalFormatting sqref="P20">
    <cfRule type="cellIs" dxfId="321" priority="478" operator="equal">
      <formula>"Extremo"</formula>
    </cfRule>
    <cfRule type="cellIs" dxfId="320" priority="479" operator="equal">
      <formula>"Alto"</formula>
    </cfRule>
    <cfRule type="cellIs" dxfId="319" priority="480" operator="equal">
      <formula>"Moderado"</formula>
    </cfRule>
    <cfRule type="cellIs" dxfId="318" priority="481" operator="equal">
      <formula>"Bajo"</formula>
    </cfRule>
  </conditionalFormatting>
  <conditionalFormatting sqref="P26">
    <cfRule type="cellIs" dxfId="317" priority="1616" operator="equal">
      <formula>"Extremo"</formula>
    </cfRule>
    <cfRule type="cellIs" dxfId="316" priority="1618" operator="equal">
      <formula>"Moderado"</formula>
    </cfRule>
    <cfRule type="cellIs" dxfId="315" priority="1617" operator="equal">
      <formula>"Alto"</formula>
    </cfRule>
    <cfRule type="cellIs" dxfId="314" priority="1619" operator="equal">
      <formula>"Bajo"</formula>
    </cfRule>
  </conditionalFormatting>
  <conditionalFormatting sqref="P32">
    <cfRule type="cellIs" dxfId="313" priority="1607" operator="equal">
      <formula>"Extremo"</formula>
    </cfRule>
    <cfRule type="cellIs" dxfId="312" priority="1608" operator="equal">
      <formula>"Alto"</formula>
    </cfRule>
    <cfRule type="cellIs" dxfId="311" priority="1609" operator="equal">
      <formula>"Moderado"</formula>
    </cfRule>
    <cfRule type="cellIs" dxfId="310" priority="1610" operator="equal">
      <formula>"Bajo"</formula>
    </cfRule>
  </conditionalFormatting>
  <conditionalFormatting sqref="P38">
    <cfRule type="cellIs" dxfId="309" priority="215" operator="equal">
      <formula>"Alto"</formula>
    </cfRule>
    <cfRule type="cellIs" dxfId="308" priority="216" operator="equal">
      <formula>"Moderado"</formula>
    </cfRule>
    <cfRule type="cellIs" dxfId="307" priority="217" operator="equal">
      <formula>"Bajo"</formula>
    </cfRule>
    <cfRule type="cellIs" dxfId="306" priority="214" operator="equal">
      <formula>"Extremo"</formula>
    </cfRule>
  </conditionalFormatting>
  <conditionalFormatting sqref="P44">
    <cfRule type="cellIs" dxfId="305" priority="187" operator="equal">
      <formula>"Alto"</formula>
    </cfRule>
    <cfRule type="cellIs" dxfId="304" priority="186" operator="equal">
      <formula>"Extremo"</formula>
    </cfRule>
    <cfRule type="cellIs" dxfId="303" priority="188" operator="equal">
      <formula>"Moderado"</formula>
    </cfRule>
    <cfRule type="cellIs" dxfId="302" priority="189" operator="equal">
      <formula>"Bajo"</formula>
    </cfRule>
  </conditionalFormatting>
  <conditionalFormatting sqref="P50">
    <cfRule type="cellIs" dxfId="301" priority="162" operator="equal">
      <formula>"Extremo"</formula>
    </cfRule>
    <cfRule type="cellIs" dxfId="300" priority="163" operator="equal">
      <formula>"Alto"</formula>
    </cfRule>
    <cfRule type="cellIs" dxfId="299" priority="164" operator="equal">
      <formula>"Moderado"</formula>
    </cfRule>
    <cfRule type="cellIs" dxfId="298" priority="165" operator="equal">
      <formula>"Bajo"</formula>
    </cfRule>
  </conditionalFormatting>
  <conditionalFormatting sqref="P56">
    <cfRule type="cellIs" dxfId="297" priority="1402" operator="equal">
      <formula>"Extremo"</formula>
    </cfRule>
    <cfRule type="cellIs" dxfId="296" priority="1403" operator="equal">
      <formula>"Alto"</formula>
    </cfRule>
    <cfRule type="cellIs" dxfId="295" priority="1404" operator="equal">
      <formula>"Moderado"</formula>
    </cfRule>
    <cfRule type="cellIs" dxfId="294" priority="1405" operator="equal">
      <formula>"Bajo"</formula>
    </cfRule>
  </conditionalFormatting>
  <conditionalFormatting sqref="P62">
    <cfRule type="cellIs" dxfId="293" priority="1398" operator="equal">
      <formula>"Extremo"</formula>
    </cfRule>
    <cfRule type="cellIs" dxfId="292" priority="1399" operator="equal">
      <formula>"Alto"</formula>
    </cfRule>
    <cfRule type="cellIs" dxfId="291" priority="1400" operator="equal">
      <formula>"Moderado"</formula>
    </cfRule>
    <cfRule type="cellIs" dxfId="290" priority="1401" operator="equal">
      <formula>"Bajo"</formula>
    </cfRule>
  </conditionalFormatting>
  <conditionalFormatting sqref="P68">
    <cfRule type="cellIs" dxfId="289" priority="483" operator="equal">
      <formula>"Alto"</formula>
    </cfRule>
    <cfRule type="cellIs" dxfId="288" priority="485" operator="equal">
      <formula>"Bajo"</formula>
    </cfRule>
    <cfRule type="cellIs" dxfId="287" priority="484" operator="equal">
      <formula>"Moderado"</formula>
    </cfRule>
    <cfRule type="cellIs" dxfId="286" priority="482" operator="equal">
      <formula>"Extremo"</formula>
    </cfRule>
  </conditionalFormatting>
  <conditionalFormatting sqref="P74">
    <cfRule type="cellIs" dxfId="285" priority="1371" operator="equal">
      <formula>"Extremo"</formula>
    </cfRule>
    <cfRule type="cellIs" dxfId="284" priority="1372" operator="equal">
      <formula>"Alto"</formula>
    </cfRule>
    <cfRule type="cellIs" dxfId="283" priority="1373" operator="equal">
      <formula>"Moderado"</formula>
    </cfRule>
    <cfRule type="cellIs" dxfId="282" priority="1374" operator="equal">
      <formula>"Bajo"</formula>
    </cfRule>
  </conditionalFormatting>
  <conditionalFormatting sqref="P80">
    <cfRule type="cellIs" dxfId="281" priority="1342" operator="equal">
      <formula>"Extremo"</formula>
    </cfRule>
    <cfRule type="cellIs" dxfId="280" priority="1344" operator="equal">
      <formula>"Moderado"</formula>
    </cfRule>
    <cfRule type="cellIs" dxfId="279" priority="1345" operator="equal">
      <formula>"Bajo"</formula>
    </cfRule>
    <cfRule type="cellIs" dxfId="278" priority="1343" operator="equal">
      <formula>"Alto"</formula>
    </cfRule>
  </conditionalFormatting>
  <conditionalFormatting sqref="P86">
    <cfRule type="cellIs" dxfId="277" priority="1326" operator="equal">
      <formula>"Moderado"</formula>
    </cfRule>
    <cfRule type="cellIs" dxfId="276" priority="1325" operator="equal">
      <formula>"Alto"</formula>
    </cfRule>
    <cfRule type="cellIs" dxfId="275" priority="1327" operator="equal">
      <formula>"Bajo"</formula>
    </cfRule>
    <cfRule type="cellIs" dxfId="274" priority="1324" operator="equal">
      <formula>"Extremo"</formula>
    </cfRule>
  </conditionalFormatting>
  <conditionalFormatting sqref="P92">
    <cfRule type="cellIs" dxfId="273" priority="138" operator="equal">
      <formula>"Alto"</formula>
    </cfRule>
    <cfRule type="cellIs" dxfId="272" priority="137" operator="equal">
      <formula>"Extremo"</formula>
    </cfRule>
    <cfRule type="cellIs" dxfId="271" priority="140" operator="equal">
      <formula>"Bajo"</formula>
    </cfRule>
    <cfRule type="cellIs" dxfId="270" priority="139" operator="equal">
      <formula>"Moderado"</formula>
    </cfRule>
  </conditionalFormatting>
  <conditionalFormatting sqref="P98">
    <cfRule type="cellIs" dxfId="269" priority="489" operator="equal">
      <formula>"Bajo"</formula>
    </cfRule>
    <cfRule type="cellIs" dxfId="268" priority="486" operator="equal">
      <formula>"Extremo"</formula>
    </cfRule>
    <cfRule type="cellIs" dxfId="267" priority="487" operator="equal">
      <formula>"Alto"</formula>
    </cfRule>
    <cfRule type="cellIs" dxfId="266" priority="488" operator="equal">
      <formula>"Moderado"</formula>
    </cfRule>
  </conditionalFormatting>
  <conditionalFormatting sqref="P104">
    <cfRule type="cellIs" dxfId="265" priority="492" operator="equal">
      <formula>"Moderado"</formula>
    </cfRule>
    <cfRule type="cellIs" dxfId="264" priority="493" operator="equal">
      <formula>"Bajo"</formula>
    </cfRule>
    <cfRule type="cellIs" dxfId="263" priority="490" operator="equal">
      <formula>"Extremo"</formula>
    </cfRule>
    <cfRule type="cellIs" dxfId="262" priority="491" operator="equal">
      <formula>"Alto"</formula>
    </cfRule>
  </conditionalFormatting>
  <conditionalFormatting sqref="P110">
    <cfRule type="cellIs" dxfId="261" priority="1248" operator="equal">
      <formula>"Bajo"</formula>
    </cfRule>
    <cfRule type="cellIs" dxfId="260" priority="1246" operator="equal">
      <formula>"Alto"</formula>
    </cfRule>
    <cfRule type="cellIs" dxfId="259" priority="1245" operator="equal">
      <formula>"Extremo"</formula>
    </cfRule>
    <cfRule type="cellIs" dxfId="258" priority="1247" operator="equal">
      <formula>"Moderado"</formula>
    </cfRule>
  </conditionalFormatting>
  <conditionalFormatting sqref="P116">
    <cfRule type="cellIs" dxfId="257" priority="524" operator="equal">
      <formula>"Moderado"</formula>
    </cfRule>
    <cfRule type="cellIs" dxfId="256" priority="522" operator="equal">
      <formula>"Extremo"</formula>
    </cfRule>
    <cfRule type="cellIs" dxfId="255" priority="523" operator="equal">
      <formula>"Alto"</formula>
    </cfRule>
    <cfRule type="cellIs" dxfId="254" priority="525" operator="equal">
      <formula>"Bajo"</formula>
    </cfRule>
  </conditionalFormatting>
  <conditionalFormatting sqref="P122">
    <cfRule type="cellIs" dxfId="253" priority="521" operator="equal">
      <formula>"Bajo"</formula>
    </cfRule>
    <cfRule type="cellIs" dxfId="252" priority="518" operator="equal">
      <formula>"Extremo"</formula>
    </cfRule>
    <cfRule type="cellIs" dxfId="251" priority="519" operator="equal">
      <formula>"Alto"</formula>
    </cfRule>
    <cfRule type="cellIs" dxfId="250" priority="520" operator="equal">
      <formula>"Moderado"</formula>
    </cfRule>
  </conditionalFormatting>
  <conditionalFormatting sqref="P128">
    <cfRule type="cellIs" dxfId="249" priority="512" operator="equal">
      <formula>"Bajo"</formula>
    </cfRule>
    <cfRule type="cellIs" dxfId="248" priority="511" operator="equal">
      <formula>"Moderado"</formula>
    </cfRule>
    <cfRule type="cellIs" dxfId="247" priority="510" operator="equal">
      <formula>"Alto"</formula>
    </cfRule>
    <cfRule type="cellIs" dxfId="246" priority="509" operator="equal">
      <formula>"Extremo"</formula>
    </cfRule>
  </conditionalFormatting>
  <conditionalFormatting sqref="P134">
    <cfRule type="cellIs" dxfId="245" priority="1217" operator="equal">
      <formula>"Alto"</formula>
    </cfRule>
    <cfRule type="cellIs" dxfId="244" priority="1218" operator="equal">
      <formula>"Moderado"</formula>
    </cfRule>
    <cfRule type="cellIs" dxfId="243" priority="1219" operator="equal">
      <formula>"Bajo"</formula>
    </cfRule>
    <cfRule type="cellIs" dxfId="242" priority="1216" operator="equal">
      <formula>"Extremo"</formula>
    </cfRule>
  </conditionalFormatting>
  <conditionalFormatting sqref="P140">
    <cfRule type="cellIs" dxfId="241" priority="1213" operator="equal">
      <formula>"Alto"</formula>
    </cfRule>
    <cfRule type="cellIs" dxfId="240" priority="1215" operator="equal">
      <formula>"Bajo"</formula>
    </cfRule>
    <cfRule type="cellIs" dxfId="239" priority="1214" operator="equal">
      <formula>"Moderado"</formula>
    </cfRule>
    <cfRule type="cellIs" dxfId="238" priority="1212" operator="equal">
      <formula>"Extremo"</formula>
    </cfRule>
  </conditionalFormatting>
  <conditionalFormatting sqref="P146">
    <cfRule type="cellIs" dxfId="237" priority="1206" operator="equal">
      <formula>"Bajo"</formula>
    </cfRule>
    <cfRule type="cellIs" dxfId="236" priority="1205" operator="equal">
      <formula>"Moderado"</formula>
    </cfRule>
    <cfRule type="cellIs" dxfId="235" priority="1204" operator="equal">
      <formula>"Alto"</formula>
    </cfRule>
    <cfRule type="cellIs" dxfId="234" priority="1203" operator="equal">
      <formula>"Extremo"</formula>
    </cfRule>
  </conditionalFormatting>
  <conditionalFormatting sqref="P152">
    <cfRule type="cellIs" dxfId="233" priority="1196" operator="equal">
      <formula>"Moderado"</formula>
    </cfRule>
    <cfRule type="cellIs" dxfId="232" priority="1195" operator="equal">
      <formula>"Alto"</formula>
    </cfRule>
    <cfRule type="cellIs" dxfId="231" priority="1194" operator="equal">
      <formula>"Extremo"</formula>
    </cfRule>
    <cfRule type="cellIs" dxfId="230" priority="1197" operator="equal">
      <formula>"Bajo"</formula>
    </cfRule>
  </conditionalFormatting>
  <conditionalFormatting sqref="P158">
    <cfRule type="cellIs" dxfId="229" priority="1187" operator="equal">
      <formula>"Moderado"</formula>
    </cfRule>
    <cfRule type="cellIs" dxfId="228" priority="1188" operator="equal">
      <formula>"Bajo"</formula>
    </cfRule>
    <cfRule type="cellIs" dxfId="227" priority="1186" operator="equal">
      <formula>"Alto"</formula>
    </cfRule>
    <cfRule type="cellIs" dxfId="226" priority="1185" operator="equal">
      <formula>"Extremo"</formula>
    </cfRule>
  </conditionalFormatting>
  <conditionalFormatting sqref="P164">
    <cfRule type="cellIs" dxfId="225" priority="1176" operator="equal">
      <formula>"Extremo"</formula>
    </cfRule>
    <cfRule type="cellIs" dxfId="224" priority="1177" operator="equal">
      <formula>"Alto"</formula>
    </cfRule>
    <cfRule type="cellIs" dxfId="223" priority="1178" operator="equal">
      <formula>"Moderado"</formula>
    </cfRule>
    <cfRule type="cellIs" dxfId="222" priority="1179" operator="equal">
      <formula>"Bajo"</formula>
    </cfRule>
  </conditionalFormatting>
  <conditionalFormatting sqref="P170">
    <cfRule type="cellIs" dxfId="221" priority="1167" operator="equal">
      <formula>"Extremo"</formula>
    </cfRule>
    <cfRule type="cellIs" dxfId="220" priority="1168" operator="equal">
      <formula>"Alto"</formula>
    </cfRule>
    <cfRule type="cellIs" dxfId="219" priority="1170" operator="equal">
      <formula>"Bajo"</formula>
    </cfRule>
    <cfRule type="cellIs" dxfId="218" priority="1169" operator="equal">
      <formula>"Moderado"</formula>
    </cfRule>
  </conditionalFormatting>
  <conditionalFormatting sqref="P176">
    <cfRule type="cellIs" dxfId="217" priority="1129" operator="equal">
      <formula>"Extremo"</formula>
    </cfRule>
    <cfRule type="cellIs" dxfId="216" priority="1130" operator="equal">
      <formula>"Alto"</formula>
    </cfRule>
    <cfRule type="cellIs" dxfId="215" priority="1131" operator="equal">
      <formula>"Moderado"</formula>
    </cfRule>
    <cfRule type="cellIs" dxfId="214" priority="1132" operator="equal">
      <formula>"Bajo"</formula>
    </cfRule>
  </conditionalFormatting>
  <conditionalFormatting sqref="P182">
    <cfRule type="cellIs" dxfId="213" priority="1118" operator="equal">
      <formula>"Bajo"</formula>
    </cfRule>
    <cfRule type="cellIs" dxfId="212" priority="1115" operator="equal">
      <formula>"Extremo"</formula>
    </cfRule>
    <cfRule type="cellIs" dxfId="211" priority="1116" operator="equal">
      <formula>"Alto"</formula>
    </cfRule>
    <cfRule type="cellIs" dxfId="210" priority="1117" operator="equal">
      <formula>"Moderado"</formula>
    </cfRule>
  </conditionalFormatting>
  <conditionalFormatting sqref="P188:P189">
    <cfRule type="cellIs" dxfId="209" priority="1104" operator="equal">
      <formula>"Bajo"</formula>
    </cfRule>
    <cfRule type="cellIs" dxfId="208" priority="1103" operator="equal">
      <formula>"Moderado"</formula>
    </cfRule>
    <cfRule type="cellIs" dxfId="207" priority="1102" operator="equal">
      <formula>"Alto"</formula>
    </cfRule>
    <cfRule type="cellIs" dxfId="206" priority="1101" operator="equal">
      <formula>"Extremo"</formula>
    </cfRule>
  </conditionalFormatting>
  <conditionalFormatting sqref="P194">
    <cfRule type="cellIs" dxfId="205" priority="1080" operator="equal">
      <formula>"Bajo"</formula>
    </cfRule>
    <cfRule type="cellIs" dxfId="204" priority="1079" operator="equal">
      <formula>"Moderado"</formula>
    </cfRule>
    <cfRule type="cellIs" dxfId="203" priority="1078" operator="equal">
      <formula>"Alto"</formula>
    </cfRule>
    <cfRule type="cellIs" dxfId="202" priority="1077" operator="equal">
      <formula>"Extremo"</formula>
    </cfRule>
  </conditionalFormatting>
  <conditionalFormatting sqref="P200">
    <cfRule type="cellIs" dxfId="201" priority="11" operator="equal">
      <formula>"Alto"</formula>
    </cfRule>
    <cfRule type="cellIs" dxfId="200" priority="12" operator="equal">
      <formula>"Moderado"</formula>
    </cfRule>
    <cfRule type="cellIs" dxfId="199" priority="13" operator="equal">
      <formula>"Bajo"</formula>
    </cfRule>
    <cfRule type="cellIs" dxfId="198" priority="10" operator="equal">
      <formula>"Extremo"</formula>
    </cfRule>
  </conditionalFormatting>
  <conditionalFormatting sqref="P206">
    <cfRule type="cellIs" dxfId="197" priority="8" operator="equal">
      <formula>"Moderado"</formula>
    </cfRule>
    <cfRule type="cellIs" dxfId="196" priority="9" operator="equal">
      <formula>"Bajo"</formula>
    </cfRule>
    <cfRule type="cellIs" dxfId="195" priority="6" operator="equal">
      <formula>"Extremo"</formula>
    </cfRule>
    <cfRule type="cellIs" dxfId="194" priority="7" operator="equal">
      <formula>"Alto"</formula>
    </cfRule>
  </conditionalFormatting>
  <conditionalFormatting sqref="P212">
    <cfRule type="cellIs" dxfId="193" priority="973" operator="equal">
      <formula>"Moderado"</formula>
    </cfRule>
    <cfRule type="cellIs" dxfId="192" priority="974" operator="equal">
      <formula>"Bajo"</formula>
    </cfRule>
    <cfRule type="cellIs" dxfId="191" priority="972" operator="equal">
      <formula>"Alto"</formula>
    </cfRule>
    <cfRule type="cellIs" dxfId="190" priority="971" operator="equal">
      <formula>"Extremo"</formula>
    </cfRule>
  </conditionalFormatting>
  <conditionalFormatting sqref="P218">
    <cfRule type="cellIs" dxfId="189" priority="116" operator="equal">
      <formula>"Bajo"</formula>
    </cfRule>
    <cfRule type="cellIs" dxfId="188" priority="115" operator="equal">
      <formula>"Moderado"</formula>
    </cfRule>
    <cfRule type="cellIs" dxfId="187" priority="114" operator="equal">
      <formula>"Alto"</formula>
    </cfRule>
    <cfRule type="cellIs" dxfId="186" priority="113" operator="equal">
      <formula>"Extremo"</formula>
    </cfRule>
  </conditionalFormatting>
  <conditionalFormatting sqref="P224">
    <cfRule type="cellIs" dxfId="185" priority="112" operator="equal">
      <formula>"Bajo"</formula>
    </cfRule>
    <cfRule type="cellIs" dxfId="184" priority="111" operator="equal">
      <formula>"Moderado"</formula>
    </cfRule>
    <cfRule type="cellIs" dxfId="183" priority="110" operator="equal">
      <formula>"Alto"</formula>
    </cfRule>
    <cfRule type="cellIs" dxfId="182" priority="109" operator="equal">
      <formula>"Extremo"</formula>
    </cfRule>
  </conditionalFormatting>
  <conditionalFormatting sqref="P230">
    <cfRule type="cellIs" dxfId="181" priority="978" operator="equal">
      <formula>"Bajo"</formula>
    </cfRule>
    <cfRule type="cellIs" dxfId="180" priority="976" operator="equal">
      <formula>"Alto"</formula>
    </cfRule>
    <cfRule type="cellIs" dxfId="179" priority="975" operator="equal">
      <formula>"Extremo"</formula>
    </cfRule>
    <cfRule type="cellIs" dxfId="178" priority="977" operator="equal">
      <formula>"Moderado"</formula>
    </cfRule>
  </conditionalFormatting>
  <conditionalFormatting sqref="P236">
    <cfRule type="cellIs" dxfId="177" priority="1004" operator="equal">
      <formula>"Alto"</formula>
    </cfRule>
    <cfRule type="cellIs" dxfId="176" priority="1003" operator="equal">
      <formula>"Extremo"</formula>
    </cfRule>
    <cfRule type="cellIs" dxfId="175" priority="1005" operator="equal">
      <formula>"Moderado"</formula>
    </cfRule>
    <cfRule type="cellIs" dxfId="174" priority="1006" operator="equal">
      <formula>"Bajo"</formula>
    </cfRule>
  </conditionalFormatting>
  <conditionalFormatting sqref="P242">
    <cfRule type="cellIs" dxfId="173" priority="994" operator="equal">
      <formula>"Extremo"</formula>
    </cfRule>
    <cfRule type="cellIs" dxfId="172" priority="995" operator="equal">
      <formula>"Alto"</formula>
    </cfRule>
    <cfRule type="cellIs" dxfId="171" priority="996" operator="equal">
      <formula>"Moderado"</formula>
    </cfRule>
    <cfRule type="cellIs" dxfId="170" priority="997" operator="equal">
      <formula>"Bajo"</formula>
    </cfRule>
  </conditionalFormatting>
  <conditionalFormatting sqref="P248">
    <cfRule type="cellIs" dxfId="169" priority="557" operator="equal">
      <formula>"Moderado"</formula>
    </cfRule>
    <cfRule type="cellIs" dxfId="168" priority="558" operator="equal">
      <formula>"Bajo"</formula>
    </cfRule>
    <cfRule type="cellIs" dxfId="167" priority="556" operator="equal">
      <formula>"Alto"</formula>
    </cfRule>
    <cfRule type="cellIs" dxfId="166" priority="555" operator="equal">
      <formula>"Extremo"</formula>
    </cfRule>
  </conditionalFormatting>
  <conditionalFormatting sqref="P254">
    <cfRule type="cellIs" dxfId="165" priority="554" operator="equal">
      <formula>"Bajo"</formula>
    </cfRule>
    <cfRule type="cellIs" dxfId="164" priority="551" operator="equal">
      <formula>"Extremo"</formula>
    </cfRule>
    <cfRule type="cellIs" dxfId="163" priority="553" operator="equal">
      <formula>"Moderado"</formula>
    </cfRule>
    <cfRule type="cellIs" dxfId="162" priority="552" operator="equal">
      <formula>"Alto"</formula>
    </cfRule>
  </conditionalFormatting>
  <conditionalFormatting sqref="P260">
    <cfRule type="cellIs" dxfId="161" priority="923" operator="equal">
      <formula>"Bajo"</formula>
    </cfRule>
    <cfRule type="cellIs" dxfId="160" priority="920" operator="equal">
      <formula>"Extremo"</formula>
    </cfRule>
    <cfRule type="cellIs" dxfId="159" priority="922" operator="equal">
      <formula>"Moderado"</formula>
    </cfRule>
    <cfRule type="cellIs" dxfId="158" priority="921" operator="equal">
      <formula>"Alto"</formula>
    </cfRule>
  </conditionalFormatting>
  <conditionalFormatting sqref="P266">
    <cfRule type="cellIs" dxfId="157" priority="919" operator="equal">
      <formula>"Bajo"</formula>
    </cfRule>
    <cfRule type="cellIs" dxfId="156" priority="917" operator="equal">
      <formula>"Alto"</formula>
    </cfRule>
    <cfRule type="cellIs" dxfId="155" priority="916" operator="equal">
      <formula>"Extremo"</formula>
    </cfRule>
    <cfRule type="cellIs" dxfId="154" priority="918" operator="equal">
      <formula>"Moderado"</formula>
    </cfRule>
  </conditionalFormatting>
  <conditionalFormatting sqref="P272">
    <cfRule type="cellIs" dxfId="153" priority="910" operator="equal">
      <formula>"Bajo"</formula>
    </cfRule>
    <cfRule type="cellIs" dxfId="152" priority="909" operator="equal">
      <formula>"Moderado"</formula>
    </cfRule>
    <cfRule type="cellIs" dxfId="151" priority="908" operator="equal">
      <formula>"Alto"</formula>
    </cfRule>
    <cfRule type="cellIs" dxfId="150" priority="907" operator="equal">
      <formula>"Extremo"</formula>
    </cfRule>
  </conditionalFormatting>
  <conditionalFormatting sqref="P278">
    <cfRule type="cellIs" dxfId="149" priority="94" operator="equal">
      <formula>"Extremo"</formula>
    </cfRule>
    <cfRule type="cellIs" dxfId="148" priority="96" operator="equal">
      <formula>"Moderado"</formula>
    </cfRule>
    <cfRule type="cellIs" dxfId="147" priority="95" operator="equal">
      <formula>"Alto"</formula>
    </cfRule>
    <cfRule type="cellIs" dxfId="146" priority="97" operator="equal">
      <formula>"Bajo"</formula>
    </cfRule>
  </conditionalFormatting>
  <conditionalFormatting sqref="P284">
    <cfRule type="cellIs" dxfId="145" priority="572" operator="equal">
      <formula>"Bajo"</formula>
    </cfRule>
    <cfRule type="cellIs" dxfId="144" priority="569" operator="equal">
      <formula>"Extremo"</formula>
    </cfRule>
    <cfRule type="cellIs" dxfId="143" priority="571" operator="equal">
      <formula>"Moderado"</formula>
    </cfRule>
    <cfRule type="cellIs" dxfId="142" priority="570" operator="equal">
      <formula>"Alto"</formula>
    </cfRule>
  </conditionalFormatting>
  <conditionalFormatting sqref="P290">
    <cfRule type="cellIs" dxfId="141" priority="66" operator="equal">
      <formula>"Moderado"</formula>
    </cfRule>
    <cfRule type="cellIs" dxfId="140" priority="65" operator="equal">
      <formula>"Alto"</formula>
    </cfRule>
    <cfRule type="cellIs" dxfId="139" priority="64" operator="equal">
      <formula>"Extremo"</formula>
    </cfRule>
    <cfRule type="cellIs" dxfId="138" priority="67" operator="equal">
      <formula>"Bajo"</formula>
    </cfRule>
  </conditionalFormatting>
  <conditionalFormatting sqref="P296">
    <cfRule type="cellIs" dxfId="137" priority="80" operator="equal">
      <formula>"Extremo"</formula>
    </cfRule>
    <cfRule type="cellIs" dxfId="136" priority="81" operator="equal">
      <formula>"Alto"</formula>
    </cfRule>
    <cfRule type="cellIs" dxfId="135" priority="82" operator="equal">
      <formula>"Moderado"</formula>
    </cfRule>
    <cfRule type="cellIs" dxfId="134" priority="83" operator="equal">
      <formula>"Bajo"</formula>
    </cfRule>
  </conditionalFormatting>
  <conditionalFormatting sqref="P302">
    <cfRule type="cellIs" dxfId="133" priority="576" operator="equal">
      <formula>"Bajo"</formula>
    </cfRule>
    <cfRule type="cellIs" dxfId="132" priority="575" operator="equal">
      <formula>"Moderado"</formula>
    </cfRule>
    <cfRule type="cellIs" dxfId="131" priority="574" operator="equal">
      <formula>"Alto"</formula>
    </cfRule>
    <cfRule type="cellIs" dxfId="130" priority="573" operator="equal">
      <formula>"Extremo"</formula>
    </cfRule>
  </conditionalFormatting>
  <conditionalFormatting sqref="P308">
    <cfRule type="cellIs" dxfId="129" priority="381" operator="equal">
      <formula>"Alto"</formula>
    </cfRule>
    <cfRule type="cellIs" dxfId="128" priority="382" operator="equal">
      <formula>"Moderado"</formula>
    </cfRule>
    <cfRule type="cellIs" dxfId="127" priority="383" operator="equal">
      <formula>"Bajo"</formula>
    </cfRule>
    <cfRule type="cellIs" dxfId="126" priority="380" operator="equal">
      <formula>"Extremo"</formula>
    </cfRule>
  </conditionalFormatting>
  <conditionalFormatting sqref="P314">
    <cfRule type="cellIs" dxfId="125" priority="822" operator="equal">
      <formula>"Extremo"</formula>
    </cfRule>
    <cfRule type="cellIs" dxfId="124" priority="823" operator="equal">
      <formula>"Alto"</formula>
    </cfRule>
    <cfRule type="cellIs" dxfId="123" priority="824" operator="equal">
      <formula>"Moderado"</formula>
    </cfRule>
    <cfRule type="cellIs" dxfId="122" priority="825" operator="equal">
      <formula>"Bajo"</formula>
    </cfRule>
  </conditionalFormatting>
  <conditionalFormatting sqref="P320">
    <cfRule type="cellIs" dxfId="121" priority="818" operator="equal">
      <formula>"Extremo"</formula>
    </cfRule>
    <cfRule type="cellIs" dxfId="120" priority="819" operator="equal">
      <formula>"Alto"</formula>
    </cfRule>
    <cfRule type="cellIs" dxfId="119" priority="820" operator="equal">
      <formula>"Moderado"</formula>
    </cfRule>
    <cfRule type="cellIs" dxfId="118" priority="821" operator="equal">
      <formula>"Bajo"</formula>
    </cfRule>
  </conditionalFormatting>
  <conditionalFormatting sqref="P326">
    <cfRule type="cellIs" dxfId="117" priority="267" operator="equal">
      <formula>"Extremo"</formula>
    </cfRule>
    <cfRule type="cellIs" dxfId="116" priority="268" operator="equal">
      <formula>"Alto"</formula>
    </cfRule>
    <cfRule type="cellIs" dxfId="115" priority="269" operator="equal">
      <formula>"Moderado"</formula>
    </cfRule>
    <cfRule type="cellIs" dxfId="114" priority="270" operator="equal">
      <formula>"Bajo"</formula>
    </cfRule>
  </conditionalFormatting>
  <conditionalFormatting sqref="P332">
    <cfRule type="cellIs" dxfId="113" priority="271" operator="equal">
      <formula>"Extremo"</formula>
    </cfRule>
    <cfRule type="cellIs" dxfId="112" priority="272" operator="equal">
      <formula>"Alto"</formula>
    </cfRule>
    <cfRule type="cellIs" dxfId="111" priority="274" operator="equal">
      <formula>"Bajo"</formula>
    </cfRule>
    <cfRule type="cellIs" dxfId="110" priority="273" operator="equal">
      <formula>"Moderado"</formula>
    </cfRule>
  </conditionalFormatting>
  <conditionalFormatting sqref="P338">
    <cfRule type="cellIs" dxfId="109" priority="278" operator="equal">
      <formula>"Bajo"</formula>
    </cfRule>
    <cfRule type="cellIs" dxfId="108" priority="277" operator="equal">
      <formula>"Moderado"</formula>
    </cfRule>
    <cfRule type="cellIs" dxfId="107" priority="276" operator="equal">
      <formula>"Alto"</formula>
    </cfRule>
    <cfRule type="cellIs" dxfId="106" priority="275" operator="equal">
      <formula>"Extremo"</formula>
    </cfRule>
  </conditionalFormatting>
  <conditionalFormatting sqref="P344">
    <cfRule type="cellIs" dxfId="105" priority="282" operator="equal">
      <formula>"Bajo"</formula>
    </cfRule>
    <cfRule type="cellIs" dxfId="104" priority="279" operator="equal">
      <formula>"Extremo"</formula>
    </cfRule>
    <cfRule type="cellIs" dxfId="103" priority="280" operator="equal">
      <formula>"Alto"</formula>
    </cfRule>
    <cfRule type="cellIs" dxfId="102" priority="281" operator="equal">
      <formula>"Moderado"</formula>
    </cfRule>
  </conditionalFormatting>
  <conditionalFormatting sqref="P350">
    <cfRule type="cellIs" dxfId="101" priority="14" operator="equal">
      <formula>"Extremo"</formula>
    </cfRule>
    <cfRule type="cellIs" dxfId="100" priority="15" operator="equal">
      <formula>"Alto"</formula>
    </cfRule>
    <cfRule type="cellIs" dxfId="99" priority="17" operator="equal">
      <formula>"Bajo"</formula>
    </cfRule>
    <cfRule type="cellIs" dxfId="98" priority="16" operator="equal">
      <formula>"Moderado"</formula>
    </cfRule>
  </conditionalFormatting>
  <conditionalFormatting sqref="P356">
    <cfRule type="cellIs" dxfId="97" priority="379" operator="equal">
      <formula>"Bajo"</formula>
    </cfRule>
    <cfRule type="cellIs" dxfId="96" priority="378" operator="equal">
      <formula>"Moderado"</formula>
    </cfRule>
    <cfRule type="cellIs" dxfId="95" priority="377" operator="equal">
      <formula>"Alto"</formula>
    </cfRule>
    <cfRule type="cellIs" dxfId="94" priority="376" operator="equal">
      <formula>"Extremo"</formula>
    </cfRule>
  </conditionalFormatting>
  <conditionalFormatting sqref="P362">
    <cfRule type="cellIs" dxfId="93" priority="676" operator="equal">
      <formula>"Bajo"</formula>
    </cfRule>
    <cfRule type="cellIs" dxfId="92" priority="673" operator="equal">
      <formula>"Extremo"</formula>
    </cfRule>
    <cfRule type="cellIs" dxfId="91" priority="675" operator="equal">
      <formula>"Moderado"</formula>
    </cfRule>
    <cfRule type="cellIs" dxfId="90" priority="674" operator="equal">
      <formula>"Alto"</formula>
    </cfRule>
  </conditionalFormatting>
  <conditionalFormatting sqref="P368">
    <cfRule type="cellIs" dxfId="89" priority="670" operator="equal">
      <formula>"Alto"</formula>
    </cfRule>
    <cfRule type="cellIs" dxfId="88" priority="669" operator="equal">
      <formula>"Extremo"</formula>
    </cfRule>
    <cfRule type="cellIs" dxfId="87" priority="671" operator="equal">
      <formula>"Moderado"</formula>
    </cfRule>
    <cfRule type="cellIs" dxfId="86" priority="672" operator="equal">
      <formula>"Bajo"</formula>
    </cfRule>
  </conditionalFormatting>
  <conditionalFormatting sqref="P374">
    <cfRule type="cellIs" dxfId="85" priority="641" operator="equal">
      <formula>"Alto"</formula>
    </cfRule>
    <cfRule type="cellIs" dxfId="84" priority="643" operator="equal">
      <formula>"Bajo"</formula>
    </cfRule>
    <cfRule type="cellIs" dxfId="83" priority="642" operator="equal">
      <formula>"Moderado"</formula>
    </cfRule>
    <cfRule type="cellIs" dxfId="82" priority="640" operator="equal">
      <formula>"Extremo"</formula>
    </cfRule>
  </conditionalFormatting>
  <conditionalFormatting sqref="P380">
    <cfRule type="cellIs" dxfId="81" priority="639" operator="equal">
      <formula>"Bajo"</formula>
    </cfRule>
    <cfRule type="cellIs" dxfId="80" priority="638" operator="equal">
      <formula>"Moderado"</formula>
    </cfRule>
    <cfRule type="cellIs" dxfId="79" priority="637" operator="equal">
      <formula>"Alto"</formula>
    </cfRule>
    <cfRule type="cellIs" dxfId="78" priority="636" operator="equal">
      <formula>"Extremo"</formula>
    </cfRule>
  </conditionalFormatting>
  <conditionalFormatting sqref="P386">
    <cfRule type="cellIs" dxfId="77" priority="628" operator="equal">
      <formula>"Alto"</formula>
    </cfRule>
    <cfRule type="cellIs" dxfId="76" priority="629" operator="equal">
      <formula>"Moderado"</formula>
    </cfRule>
    <cfRule type="cellIs" dxfId="75" priority="627" operator="equal">
      <formula>"Extremo"</formula>
    </cfRule>
    <cfRule type="cellIs" dxfId="74" priority="630" operator="equal">
      <formula>"Bajo"</formula>
    </cfRule>
  </conditionalFormatting>
  <conditionalFormatting sqref="P392">
    <cfRule type="cellIs" dxfId="73" priority="612" operator="equal">
      <formula>"Bajo"</formula>
    </cfRule>
    <cfRule type="cellIs" dxfId="72" priority="611" operator="equal">
      <formula>"Moderado"</formula>
    </cfRule>
    <cfRule type="cellIs" dxfId="71" priority="610" operator="equal">
      <formula>"Alto"</formula>
    </cfRule>
    <cfRule type="cellIs" dxfId="70" priority="609" operator="equal">
      <formula>"Extremo"</formula>
    </cfRule>
  </conditionalFormatting>
  <conditionalFormatting sqref="P398">
    <cfRule type="cellIs" dxfId="69" priority="603" operator="equal">
      <formula>"Bajo"</formula>
    </cfRule>
    <cfRule type="cellIs" dxfId="68" priority="602" operator="equal">
      <formula>"Moderado"</formula>
    </cfRule>
    <cfRule type="cellIs" dxfId="67" priority="601" operator="equal">
      <formula>"Alto"</formula>
    </cfRule>
    <cfRule type="cellIs" dxfId="66" priority="600" operator="equal">
      <formula>"Extremo"</formula>
    </cfRule>
  </conditionalFormatting>
  <conditionalFormatting sqref="AD222">
    <cfRule type="cellIs" dxfId="65" priority="119" operator="equal">
      <formula>"Media"</formula>
    </cfRule>
    <cfRule type="cellIs" dxfId="64" priority="120" operator="equal">
      <formula>"Baja"</formula>
    </cfRule>
    <cfRule type="cellIs" dxfId="63" priority="121" operator="equal">
      <formula>"Muy Baja"</formula>
    </cfRule>
    <cfRule type="cellIs" dxfId="62" priority="117" operator="equal">
      <formula>"Muy Alta"</formula>
    </cfRule>
    <cfRule type="cellIs" dxfId="61" priority="118" operator="equal">
      <formula>"Alta"</formula>
    </cfRule>
  </conditionalFormatting>
  <conditionalFormatting sqref="AD228">
    <cfRule type="cellIs" dxfId="60" priority="1021" operator="equal">
      <formula>"Muy Alta"</formula>
    </cfRule>
    <cfRule type="cellIs" dxfId="59" priority="1022" operator="equal">
      <formula>"Alta"</formula>
    </cfRule>
    <cfRule type="cellIs" dxfId="58" priority="1023" operator="equal">
      <formula>"Media"</formula>
    </cfRule>
    <cfRule type="cellIs" dxfId="57" priority="1024" operator="equal">
      <formula>"Baja"</formula>
    </cfRule>
    <cfRule type="cellIs" dxfId="56" priority="1025" operator="equal">
      <formula>"Muy Baja"</formula>
    </cfRule>
  </conditionalFormatting>
  <conditionalFormatting sqref="AI20:AI21">
    <cfRule type="cellIs" dxfId="55" priority="443" operator="equal">
      <formula>"Alto"</formula>
    </cfRule>
  </conditionalFormatting>
  <conditionalFormatting sqref="AI38">
    <cfRule type="cellIs" dxfId="54" priority="147" operator="equal">
      <formula>"Alto"</formula>
    </cfRule>
  </conditionalFormatting>
  <conditionalFormatting sqref="AI39:AI49 AI353:AI373">
    <cfRule type="cellIs" dxfId="53" priority="173" operator="equal">
      <formula>"Alto"</formula>
    </cfRule>
  </conditionalFormatting>
  <conditionalFormatting sqref="AI50:AI52">
    <cfRule type="cellIs" dxfId="52" priority="159" operator="equal">
      <formula>"Alto"</formula>
    </cfRule>
  </conditionalFormatting>
  <conditionalFormatting sqref="AI53:AI97 AI8:AI19 AI134:AI187">
    <cfRule type="cellIs" dxfId="51" priority="1549" operator="equal">
      <formula>"Alto"</formula>
    </cfRule>
  </conditionalFormatting>
  <conditionalFormatting sqref="AI92">
    <cfRule type="cellIs" dxfId="50" priority="136" operator="equal">
      <formula>"Alto"</formula>
    </cfRule>
  </conditionalFormatting>
  <conditionalFormatting sqref="AI98">
    <cfRule type="cellIs" dxfId="49" priority="447" operator="equal">
      <formula>"Alto"</formula>
    </cfRule>
  </conditionalFormatting>
  <conditionalFormatting sqref="AI99:AI103">
    <cfRule type="cellIs" dxfId="48" priority="1265" operator="equal">
      <formula>"Alto"</formula>
    </cfRule>
  </conditionalFormatting>
  <conditionalFormatting sqref="AI104">
    <cfRule type="cellIs" dxfId="47" priority="451" operator="equal">
      <formula>"Alto"</formula>
    </cfRule>
  </conditionalFormatting>
  <conditionalFormatting sqref="AI105:AI109 AI112:AI115">
    <cfRule type="cellIs" dxfId="46" priority="1231" operator="equal">
      <formula>"Alto"</formula>
    </cfRule>
  </conditionalFormatting>
  <conditionalFormatting sqref="AI110:AI111">
    <cfRule type="cellIs" dxfId="45" priority="455" operator="equal">
      <formula>"Alto"</formula>
    </cfRule>
  </conditionalFormatting>
  <conditionalFormatting sqref="AI116:AI133">
    <cfRule type="cellIs" dxfId="44" priority="34" operator="equal">
      <formula>"Alto"</formula>
    </cfRule>
  </conditionalFormatting>
  <conditionalFormatting sqref="AI206:AI209">
    <cfRule type="cellIs" dxfId="43" priority="459" operator="equal">
      <formula>"Alto"</formula>
    </cfRule>
  </conditionalFormatting>
  <conditionalFormatting sqref="AI209:AI211 AI204:AI205">
    <cfRule type="cellIs" dxfId="42" priority="1028" operator="equal">
      <formula>"Alto"</formula>
    </cfRule>
  </conditionalFormatting>
  <conditionalFormatting sqref="AI212:AI217">
    <cfRule type="cellIs" dxfId="41" priority="463" operator="equal">
      <formula>"Alto"</formula>
    </cfRule>
  </conditionalFormatting>
  <conditionalFormatting sqref="AI218:AI283">
    <cfRule type="cellIs" dxfId="40" priority="538" operator="equal">
      <formula>"Alto"</formula>
    </cfRule>
  </conditionalFormatting>
  <conditionalFormatting sqref="AI224:AI226">
    <cfRule type="cellIs" dxfId="39" priority="108" operator="equal">
      <formula>"Alto"</formula>
    </cfRule>
  </conditionalFormatting>
  <conditionalFormatting sqref="AI230:AI231">
    <cfRule type="cellIs" dxfId="38" priority="467" operator="equal">
      <formula>"Alto"</formula>
    </cfRule>
  </conditionalFormatting>
  <conditionalFormatting sqref="AI284">
    <cfRule type="cellIs" dxfId="37" priority="471" operator="equal">
      <formula>"Alto"</formula>
    </cfRule>
  </conditionalFormatting>
  <conditionalFormatting sqref="AI285:AI289">
    <cfRule type="cellIs" dxfId="36" priority="867" operator="equal">
      <formula>"Alto"</formula>
    </cfRule>
  </conditionalFormatting>
  <conditionalFormatting sqref="AI290:AI293">
    <cfRule type="cellIs" dxfId="35" priority="63" operator="equal">
      <formula>"Alto"</formula>
    </cfRule>
  </conditionalFormatting>
  <conditionalFormatting sqref="AI294:AI295">
    <cfRule type="cellIs" dxfId="34" priority="62" operator="equal">
      <formula>"Alto"</formula>
    </cfRule>
  </conditionalFormatting>
  <conditionalFormatting sqref="AI296:AI299">
    <cfRule type="cellIs" dxfId="33" priority="79" operator="equal">
      <formula>"Alto"</formula>
    </cfRule>
  </conditionalFormatting>
  <conditionalFormatting sqref="AI300:AI301">
    <cfRule type="cellIs" dxfId="32" priority="78" operator="equal">
      <formula>"Alto"</formula>
    </cfRule>
  </conditionalFormatting>
  <conditionalFormatting sqref="AI302:AI305">
    <cfRule type="cellIs" dxfId="31" priority="475" operator="equal">
      <formula>"Alto"</formula>
    </cfRule>
  </conditionalFormatting>
  <conditionalFormatting sqref="AI344">
    <cfRule type="cellIs" dxfId="30" priority="151" operator="equal">
      <formula>"Alto"</formula>
    </cfRule>
  </conditionalFormatting>
  <conditionalFormatting sqref="AI345:AI349">
    <cfRule type="cellIs" dxfId="29" priority="285" operator="equal">
      <formula>"Alto"</formula>
    </cfRule>
  </conditionalFormatting>
  <conditionalFormatting sqref="AI350:AI352">
    <cfRule type="cellIs" dxfId="28" priority="155" operator="equal">
      <formula>"Alto"</formula>
    </cfRule>
  </conditionalFormatting>
  <dataValidations disablePrompts="1" count="1">
    <dataValidation showInputMessage="1" showErrorMessage="1" error="Recuerde que las acciones se generan bajo la medida de mitigar el riesgo" sqref="AK32" xr:uid="{799D9D0D-D862-49BC-84CE-E8924A4BBAEF}"/>
  </dataValidations>
  <pageMargins left="0.70866141732283472" right="0.70866141732283472" top="0.74803149606299213" bottom="0.74803149606299213" header="0.31496062992125984" footer="0.31496062992125984"/>
  <pageSetup scale="38" fitToHeight="0" orientation="landscape" r:id="rId1"/>
  <rowBreaks count="4" manualBreakCount="4">
    <brk id="13" max="16" man="1"/>
    <brk id="19" max="16" man="1"/>
    <brk id="25" max="16" man="1"/>
    <brk id="31" max="1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RESUMEN</vt:lpstr>
      <vt:lpstr>MIR INSTITUCIONAL 2025</vt:lpstr>
      <vt:lpstr>'MIR INSTITUCIONAL 2025'!Área_de_impresión</vt:lpstr>
      <vt:lpstr>RESUMEN!Área_de_impresión</vt:lpstr>
      <vt:lpstr>'MIR INSTITUCIONAL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David Segura Garcia</dc:creator>
  <cp:lastModifiedBy>Andres David Segura Garcia</cp:lastModifiedBy>
  <cp:lastPrinted>2024-01-18T00:40:04Z</cp:lastPrinted>
  <dcterms:created xsi:type="dcterms:W3CDTF">2024-01-11T17:08:29Z</dcterms:created>
  <dcterms:modified xsi:type="dcterms:W3CDTF">2025-10-02T19:50:23Z</dcterms:modified>
</cp:coreProperties>
</file>